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Лист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<sst xmlns="http://schemas.openxmlformats.org/spreadsheetml/2006/main" count="27" uniqueCount="24">
  <si>
    <t>В отборе</t>
  </si>
  <si>
    <t>Кубовой остаток</t>
  </si>
  <si>
    <t>мл</t>
  </si>
  <si>
    <t>% об</t>
  </si>
  <si>
    <t>АС</t>
  </si>
  <si>
    <t>вода</t>
  </si>
  <si>
    <t>% от АС</t>
  </si>
  <si>
    <t>всего</t>
  </si>
  <si>
    <t>залил</t>
  </si>
  <si>
    <t>головы</t>
  </si>
  <si>
    <t>1 отбор</t>
  </si>
  <si>
    <t>2 отбор</t>
  </si>
  <si>
    <t>3 отбор</t>
  </si>
  <si>
    <t>4 отбор</t>
  </si>
  <si>
    <t>5 отбор</t>
  </si>
  <si>
    <t>6 отбор</t>
  </si>
  <si>
    <t>7 отбор</t>
  </si>
  <si>
    <t>8 отбор</t>
  </si>
  <si>
    <t>9 отбор</t>
  </si>
  <si>
    <t>10 отбор</t>
  </si>
  <si>
    <t>11 отбор</t>
  </si>
  <si>
    <t>12 отбор</t>
  </si>
  <si>
    <t>13 отбор</t>
  </si>
  <si>
    <t>хвосты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</si>
</sst>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0%"/>
  </numFmts>
  <fonts count="4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rgb="FF99FF99"/>
      </patternFill>
    </fill>
    <fill>
      <patternFill patternType="solid">
        <fgColor rgb="FFFFFF66"/>
        <bgColor rgb="FFFFFF00"/>
      </patternFill>
    </fill>
    <fill>
      <patternFill patternType="solid">
        <fgColor rgb="FF99FF99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66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3:K2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11.5204081632653"/>
    <col collapsed="false" hidden="false" max="2" min="2" style="0" width="9.35714285714286"/>
    <col collapsed="false" hidden="false" max="3" min="3" style="0" width="6.28061224489796"/>
    <col collapsed="false" hidden="false" max="4" min="4" style="0" width="6.02040816326531"/>
    <col collapsed="false" hidden="false" max="5" min="5" style="0" width="7.04591836734694"/>
    <col collapsed="false" hidden="false" max="6" min="6" style="0" width="7.30612244897959"/>
    <col collapsed="false" hidden="false" max="7" min="7" style="0" width="7.94897959183674"/>
    <col collapsed="false" hidden="false" max="8" min="8" style="0" width="8.33163265306122"/>
    <col collapsed="false" hidden="false" max="9" min="9" style="0" width="9.0969387755102"/>
    <col collapsed="false" hidden="false" max="10" min="10" style="0" width="7.56122448979592"/>
    <col collapsed="false" hidden="false" max="11" min="11" style="0" width="7.04591836734694"/>
    <col collapsed="false" hidden="false" max="1025" min="12" style="0" width="11.5204081632653"/>
  </cols>
  <sheetData>
    <row r="3" customFormat="false" ht="12.8" hidden="false" customHeight="false" outlineLevel="0" collapsed="false">
      <c r="E3" s="1" t="s">
        <v>0</v>
      </c>
      <c r="F3" s="1"/>
      <c r="G3" s="1"/>
      <c r="H3" s="2" t="s">
        <v>1</v>
      </c>
      <c r="I3" s="2"/>
      <c r="J3" s="2"/>
      <c r="K3" s="2"/>
    </row>
    <row r="4" customFormat="false" ht="12.8" hidden="false" customHeight="false" outlineLevel="0" collapsed="false">
      <c r="C4" s="3" t="s">
        <v>2</v>
      </c>
      <c r="D4" s="3" t="s">
        <v>3</v>
      </c>
      <c r="E4" s="4" t="s">
        <v>4</v>
      </c>
      <c r="F4" s="4" t="s">
        <v>5</v>
      </c>
      <c r="G4" s="5" t="s">
        <v>6</v>
      </c>
      <c r="H4" s="6" t="s">
        <v>4</v>
      </c>
      <c r="I4" s="6" t="s">
        <v>5</v>
      </c>
      <c r="J4" s="6" t="s">
        <v>7</v>
      </c>
      <c r="K4" s="7" t="s">
        <v>3</v>
      </c>
    </row>
    <row r="5" customFormat="false" ht="12.8" hidden="false" customHeight="false" outlineLevel="0" collapsed="false">
      <c r="B5" s="8" t="s">
        <v>8</v>
      </c>
      <c r="C5" s="8" t="n">
        <v>9000</v>
      </c>
      <c r="D5" s="8" t="n">
        <v>30</v>
      </c>
      <c r="E5" s="9"/>
      <c r="F5" s="9"/>
      <c r="G5" s="10"/>
      <c r="H5" s="11" t="n">
        <f aca="false">C5*D5/100</f>
        <v>2700</v>
      </c>
      <c r="I5" s="11" t="n">
        <f aca="false">C5-H5</f>
        <v>6300</v>
      </c>
      <c r="J5" s="11"/>
      <c r="K5" s="12"/>
    </row>
    <row r="6" customFormat="false" ht="12.8" hidden="false" customHeight="false" outlineLevel="0" collapsed="false">
      <c r="B6" s="8" t="s">
        <v>9</v>
      </c>
      <c r="C6" s="8" t="n">
        <v>530</v>
      </c>
      <c r="D6" s="8" t="n">
        <v>91</v>
      </c>
      <c r="E6" s="9" t="n">
        <f aca="false">C6*D6/100</f>
        <v>482.3</v>
      </c>
      <c r="F6" s="9" t="n">
        <f aca="false">C6-E6</f>
        <v>47.7</v>
      </c>
      <c r="G6" s="10" t="n">
        <f aca="false">E6/H$5</f>
        <v>0.17862962962963</v>
      </c>
      <c r="H6" s="11" t="n">
        <f aca="false">H5-E6</f>
        <v>2217.7</v>
      </c>
      <c r="I6" s="11" t="n">
        <f aca="false">I5-F6</f>
        <v>6252.3</v>
      </c>
      <c r="J6" s="11" t="n">
        <f aca="false">H6+I6</f>
        <v>8470</v>
      </c>
      <c r="K6" s="12" t="n">
        <f aca="false">H6/J6</f>
        <v>0.261829988193624</v>
      </c>
    </row>
    <row r="7" customFormat="false" ht="12.8" hidden="false" customHeight="false" outlineLevel="0" collapsed="false">
      <c r="B7" s="8" t="s">
        <v>10</v>
      </c>
      <c r="C7" s="8" t="n">
        <v>535</v>
      </c>
      <c r="D7" s="8" t="n">
        <v>87</v>
      </c>
      <c r="E7" s="9" t="n">
        <f aca="false">C7*D7/100</f>
        <v>465.45</v>
      </c>
      <c r="F7" s="9" t="n">
        <f aca="false">C7-E7</f>
        <v>69.55</v>
      </c>
      <c r="G7" s="10" t="n">
        <f aca="false">E7/H$5</f>
        <v>0.172388888888889</v>
      </c>
      <c r="H7" s="11" t="n">
        <f aca="false">H6-E7</f>
        <v>1752.25</v>
      </c>
      <c r="I7" s="11" t="n">
        <f aca="false">I6-F7</f>
        <v>6182.75</v>
      </c>
      <c r="J7" s="11" t="n">
        <f aca="false">H7+I7</f>
        <v>7935</v>
      </c>
      <c r="K7" s="12" t="n">
        <f aca="false">H7/J7</f>
        <v>0.220825456836799</v>
      </c>
    </row>
    <row r="8" customFormat="false" ht="12.8" hidden="false" customHeight="false" outlineLevel="0" collapsed="false">
      <c r="B8" s="8" t="s">
        <v>11</v>
      </c>
      <c r="C8" s="8" t="n">
        <v>1040</v>
      </c>
      <c r="D8" s="8" t="n">
        <v>88</v>
      </c>
      <c r="E8" s="9" t="n">
        <f aca="false">C8*D8/100</f>
        <v>915.2</v>
      </c>
      <c r="F8" s="9" t="n">
        <f aca="false">C8-E8</f>
        <v>124.8</v>
      </c>
      <c r="G8" s="10" t="n">
        <f aca="false">E8/H$5</f>
        <v>0.338962962962963</v>
      </c>
      <c r="H8" s="11" t="n">
        <f aca="false">H7-E8</f>
        <v>837.05</v>
      </c>
      <c r="I8" s="11" t="n">
        <f aca="false">I7-F8</f>
        <v>6057.95</v>
      </c>
      <c r="J8" s="11" t="n">
        <f aca="false">H8+I8</f>
        <v>6895</v>
      </c>
      <c r="K8" s="12" t="n">
        <f aca="false">H8/J8</f>
        <v>0.121399564902103</v>
      </c>
    </row>
    <row r="9" customFormat="false" ht="12.8" hidden="false" customHeight="false" outlineLevel="0" collapsed="false">
      <c r="B9" s="8" t="s">
        <v>12</v>
      </c>
      <c r="C9" s="8" t="n">
        <v>510</v>
      </c>
      <c r="D9" s="8" t="n">
        <v>86</v>
      </c>
      <c r="E9" s="9" t="n">
        <f aca="false">C9*D9/100</f>
        <v>438.6</v>
      </c>
      <c r="F9" s="9" t="n">
        <f aca="false">C9-E9</f>
        <v>71.4</v>
      </c>
      <c r="G9" s="10" t="n">
        <f aca="false">E9/H$5</f>
        <v>0.162444444444444</v>
      </c>
      <c r="H9" s="11" t="n">
        <f aca="false">H8-E9</f>
        <v>398.45</v>
      </c>
      <c r="I9" s="11" t="n">
        <f aca="false">I8-F9</f>
        <v>5986.55</v>
      </c>
      <c r="J9" s="11" t="n">
        <f aca="false">H9+I9</f>
        <v>6385</v>
      </c>
      <c r="K9" s="12" t="n">
        <f aca="false">H9/J9</f>
        <v>0.0624040720438527</v>
      </c>
    </row>
    <row r="10" customFormat="false" ht="12.8" hidden="false" customHeight="false" outlineLevel="0" collapsed="false">
      <c r="B10" s="8" t="s">
        <v>13</v>
      </c>
      <c r="C10" s="8" t="n">
        <v>200</v>
      </c>
      <c r="D10" s="8" t="n">
        <v>87</v>
      </c>
      <c r="E10" s="9" t="n">
        <f aca="false">C10*D10/100</f>
        <v>174</v>
      </c>
      <c r="F10" s="9" t="n">
        <f aca="false">C10-E10</f>
        <v>26</v>
      </c>
      <c r="G10" s="10" t="n">
        <f aca="false">E10/H$5</f>
        <v>0.0644444444444444</v>
      </c>
      <c r="H10" s="11" t="n">
        <f aca="false">H9-E10</f>
        <v>224.45</v>
      </c>
      <c r="I10" s="11" t="n">
        <f aca="false">I9-F10</f>
        <v>5960.55</v>
      </c>
      <c r="J10" s="11" t="n">
        <f aca="false">H10+I10</f>
        <v>6185</v>
      </c>
      <c r="K10" s="12" t="n">
        <f aca="false">H10/J10</f>
        <v>0.0362894098625707</v>
      </c>
    </row>
    <row r="11" customFormat="false" ht="12.8" hidden="false" customHeight="false" outlineLevel="0" collapsed="false">
      <c r="B11" s="8" t="s">
        <v>14</v>
      </c>
      <c r="C11" s="8"/>
      <c r="D11" s="8"/>
      <c r="E11" s="9" t="n">
        <f aca="false">C11*D11/100</f>
        <v>0</v>
      </c>
      <c r="F11" s="9" t="n">
        <f aca="false">C11-E11</f>
        <v>0</v>
      </c>
      <c r="G11" s="10" t="n">
        <f aca="false">E11/H$5</f>
        <v>0</v>
      </c>
      <c r="H11" s="11" t="n">
        <f aca="false">H10-E11</f>
        <v>224.45</v>
      </c>
      <c r="I11" s="11" t="n">
        <f aca="false">I10-F11</f>
        <v>5960.55</v>
      </c>
      <c r="J11" s="11" t="n">
        <f aca="false">H11+I11</f>
        <v>6185</v>
      </c>
      <c r="K11" s="12" t="n">
        <f aca="false">H11/J11</f>
        <v>0.0362894098625707</v>
      </c>
    </row>
    <row r="12" customFormat="false" ht="12.8" hidden="false" customHeight="false" outlineLevel="0" collapsed="false">
      <c r="B12" s="8" t="s">
        <v>15</v>
      </c>
      <c r="C12" s="8"/>
      <c r="D12" s="8"/>
      <c r="E12" s="9" t="n">
        <f aca="false">C12*D12/100</f>
        <v>0</v>
      </c>
      <c r="F12" s="9" t="n">
        <f aca="false">C12-E12</f>
        <v>0</v>
      </c>
      <c r="G12" s="10" t="n">
        <f aca="false">E12/H$5</f>
        <v>0</v>
      </c>
      <c r="H12" s="11" t="n">
        <f aca="false">H11-E12</f>
        <v>224.45</v>
      </c>
      <c r="I12" s="11" t="n">
        <f aca="false">I11-F12</f>
        <v>5960.55</v>
      </c>
      <c r="J12" s="11" t="n">
        <f aca="false">H12+I12</f>
        <v>6185</v>
      </c>
      <c r="K12" s="12" t="n">
        <f aca="false">H12/J12</f>
        <v>0.0362894098625707</v>
      </c>
    </row>
    <row r="13" customFormat="false" ht="12.8" hidden="false" customHeight="false" outlineLevel="0" collapsed="false">
      <c r="B13" s="8" t="s">
        <v>16</v>
      </c>
      <c r="C13" s="8"/>
      <c r="D13" s="8"/>
      <c r="E13" s="9" t="n">
        <f aca="false">C13*D13/100</f>
        <v>0</v>
      </c>
      <c r="F13" s="9" t="n">
        <f aca="false">C13-E13</f>
        <v>0</v>
      </c>
      <c r="G13" s="10" t="n">
        <f aca="false">E13/H$5</f>
        <v>0</v>
      </c>
      <c r="H13" s="11" t="n">
        <f aca="false">H12-E13</f>
        <v>224.45</v>
      </c>
      <c r="I13" s="11" t="n">
        <f aca="false">I12-F13</f>
        <v>5960.55</v>
      </c>
      <c r="J13" s="11" t="n">
        <f aca="false">H13+I13</f>
        <v>6185</v>
      </c>
      <c r="K13" s="12" t="n">
        <f aca="false">H13/J13</f>
        <v>0.0362894098625707</v>
      </c>
    </row>
    <row r="14" customFormat="false" ht="12.8" hidden="false" customHeight="false" outlineLevel="0" collapsed="false">
      <c r="B14" s="8" t="s">
        <v>17</v>
      </c>
      <c r="C14" s="8"/>
      <c r="D14" s="8"/>
      <c r="E14" s="9" t="n">
        <f aca="false">C14*D14/100</f>
        <v>0</v>
      </c>
      <c r="F14" s="9" t="n">
        <f aca="false">C14-E14</f>
        <v>0</v>
      </c>
      <c r="G14" s="10" t="n">
        <f aca="false">E14/H$5</f>
        <v>0</v>
      </c>
      <c r="H14" s="11" t="n">
        <f aca="false">H13-E14</f>
        <v>224.45</v>
      </c>
      <c r="I14" s="11" t="n">
        <f aca="false">I13-F14</f>
        <v>5960.55</v>
      </c>
      <c r="J14" s="11" t="n">
        <f aca="false">H14+I14</f>
        <v>6185</v>
      </c>
      <c r="K14" s="12" t="n">
        <f aca="false">H14/J14</f>
        <v>0.0362894098625707</v>
      </c>
    </row>
    <row r="15" customFormat="false" ht="12.8" hidden="false" customHeight="false" outlineLevel="0" collapsed="false">
      <c r="B15" s="8" t="s">
        <v>18</v>
      </c>
      <c r="C15" s="8"/>
      <c r="D15" s="8"/>
      <c r="E15" s="9" t="n">
        <f aca="false">C15*D15/100</f>
        <v>0</v>
      </c>
      <c r="F15" s="9" t="n">
        <f aca="false">C15-E15</f>
        <v>0</v>
      </c>
      <c r="G15" s="10" t="n">
        <f aca="false">E15/H$5</f>
        <v>0</v>
      </c>
      <c r="H15" s="11" t="n">
        <f aca="false">H14-E15</f>
        <v>224.45</v>
      </c>
      <c r="I15" s="11" t="n">
        <f aca="false">I14-F15</f>
        <v>5960.55</v>
      </c>
      <c r="J15" s="11" t="n">
        <f aca="false">H15+I15</f>
        <v>6185</v>
      </c>
      <c r="K15" s="12" t="n">
        <f aca="false">H15/J15</f>
        <v>0.0362894098625707</v>
      </c>
    </row>
    <row r="16" customFormat="false" ht="12.8" hidden="false" customHeight="false" outlineLevel="0" collapsed="false">
      <c r="B16" s="8" t="s">
        <v>19</v>
      </c>
      <c r="C16" s="8"/>
      <c r="D16" s="8"/>
      <c r="E16" s="9" t="n">
        <f aca="false">C16*D16/100</f>
        <v>0</v>
      </c>
      <c r="F16" s="9" t="n">
        <f aca="false">C16-E16</f>
        <v>0</v>
      </c>
      <c r="G16" s="10" t="n">
        <f aca="false">E16/H$5</f>
        <v>0</v>
      </c>
      <c r="H16" s="11" t="n">
        <f aca="false">H15-E16</f>
        <v>224.45</v>
      </c>
      <c r="I16" s="11" t="n">
        <f aca="false">I15-F16</f>
        <v>5960.55</v>
      </c>
      <c r="J16" s="11" t="n">
        <f aca="false">H16+I16</f>
        <v>6185</v>
      </c>
      <c r="K16" s="12" t="n">
        <f aca="false">H16/J16</f>
        <v>0.0362894098625707</v>
      </c>
    </row>
    <row r="17" customFormat="false" ht="12.8" hidden="false" customHeight="false" outlineLevel="0" collapsed="false">
      <c r="B17" s="8" t="s">
        <v>20</v>
      </c>
      <c r="C17" s="8"/>
      <c r="D17" s="8"/>
      <c r="E17" s="9" t="n">
        <f aca="false">C17*D17/100</f>
        <v>0</v>
      </c>
      <c r="F17" s="9" t="n">
        <f aca="false">C17-E17</f>
        <v>0</v>
      </c>
      <c r="G17" s="10" t="n">
        <f aca="false">E17/H$5</f>
        <v>0</v>
      </c>
      <c r="H17" s="11" t="n">
        <f aca="false">H16-E17</f>
        <v>224.45</v>
      </c>
      <c r="I17" s="11" t="n">
        <f aca="false">I16-F17</f>
        <v>5960.55</v>
      </c>
      <c r="J17" s="11" t="n">
        <f aca="false">H17+I17</f>
        <v>6185</v>
      </c>
      <c r="K17" s="12" t="n">
        <f aca="false">H17/J17</f>
        <v>0.0362894098625707</v>
      </c>
    </row>
    <row r="18" customFormat="false" ht="12.8" hidden="false" customHeight="false" outlineLevel="0" collapsed="false">
      <c r="B18" s="8" t="s">
        <v>21</v>
      </c>
      <c r="C18" s="8"/>
      <c r="D18" s="8"/>
      <c r="E18" s="9" t="n">
        <f aca="false">C18*D18/100</f>
        <v>0</v>
      </c>
      <c r="F18" s="9" t="n">
        <f aca="false">C18-E18</f>
        <v>0</v>
      </c>
      <c r="G18" s="10" t="n">
        <f aca="false">E18/H$5</f>
        <v>0</v>
      </c>
      <c r="H18" s="11" t="n">
        <f aca="false">H17-E18</f>
        <v>224.45</v>
      </c>
      <c r="I18" s="11" t="n">
        <f aca="false">I17-F18</f>
        <v>5960.55</v>
      </c>
      <c r="J18" s="11" t="n">
        <f aca="false">H18+I18</f>
        <v>6185</v>
      </c>
      <c r="K18" s="12" t="n">
        <f aca="false">H18/J18</f>
        <v>0.0362894098625707</v>
      </c>
    </row>
    <row r="19" customFormat="false" ht="12.8" hidden="false" customHeight="false" outlineLevel="0" collapsed="false">
      <c r="B19" s="8" t="s">
        <v>22</v>
      </c>
      <c r="C19" s="8"/>
      <c r="D19" s="8"/>
      <c r="E19" s="9" t="n">
        <f aca="false">C19*D19/100</f>
        <v>0</v>
      </c>
      <c r="F19" s="9" t="n">
        <f aca="false">C19-E19</f>
        <v>0</v>
      </c>
      <c r="G19" s="10" t="n">
        <f aca="false">E19/H$5</f>
        <v>0</v>
      </c>
      <c r="H19" s="11" t="n">
        <f aca="false">H18-E19</f>
        <v>224.45</v>
      </c>
      <c r="I19" s="11" t="n">
        <f aca="false">I18-F19</f>
        <v>5960.55</v>
      </c>
      <c r="J19" s="11" t="n">
        <f aca="false">H19+I19</f>
        <v>6185</v>
      </c>
      <c r="K19" s="12" t="n">
        <f aca="false">H19/J19</f>
        <v>0.0362894098625707</v>
      </c>
    </row>
    <row r="20" customFormat="false" ht="12.8" hidden="false" customHeight="false" outlineLevel="0" collapsed="false">
      <c r="B20" s="8" t="s">
        <v>23</v>
      </c>
      <c r="C20" s="8" t="n">
        <v>400</v>
      </c>
      <c r="D20" s="8" t="n">
        <v>29</v>
      </c>
      <c r="E20" s="9" t="n">
        <f aca="false">C20*D20/100</f>
        <v>116</v>
      </c>
      <c r="F20" s="9" t="n">
        <f aca="false">C20-E20</f>
        <v>284</v>
      </c>
      <c r="G20" s="10" t="n">
        <f aca="false">E20/H$5</f>
        <v>0.042962962962963</v>
      </c>
      <c r="H20" s="11" t="n">
        <f aca="false">H19-E20</f>
        <v>108.45</v>
      </c>
      <c r="I20" s="11" t="n">
        <f aca="false">I19-F20</f>
        <v>5676.55</v>
      </c>
      <c r="J20" s="11" t="n">
        <f aca="false">H20+I20</f>
        <v>5785</v>
      </c>
      <c r="K20" s="12" t="n">
        <f aca="false">H20/J20</f>
        <v>0.0187467588591184</v>
      </c>
    </row>
    <row r="21" customFormat="false" ht="12.8" hidden="false" customHeight="false" outlineLevel="0" collapsed="false">
      <c r="C21" s="0" t="n">
        <f aca="false">SUM(C6:C20)</f>
        <v>3215</v>
      </c>
      <c r="D21" s="13" t="n">
        <f aca="false">E21/C21</f>
        <v>0.806080870917574</v>
      </c>
      <c r="E21" s="0" t="n">
        <f aca="false">SUM(E6:E20)</f>
        <v>2591.55</v>
      </c>
      <c r="G21" s="14" t="n">
        <f aca="false">SUM(G6:G20)</f>
        <v>0.959833333333333</v>
      </c>
      <c r="K21" s="13"/>
    </row>
  </sheetData>
  <mergeCells count="2">
    <mergeCell ref="E3:G3"/>
    <mergeCell ref="H3:K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49</TotalTime>
  <Application>LibreOffice/4.4.1.2$Windows_x86 LibreOffice_project/45e2de17089c24a1fa810c8f975a7171ba4cd432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2015-07-17T01:40:25Z</dcterms:created>
  <dc:language>ru-RU</dc:language>
  <dcterms:modified xsi:type="dcterms:W3CDTF">2015-07-17T01:41:10Z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