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108" windowWidth="17100" windowHeight="68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15"/>
  <c r="H16"/>
  <c r="H17"/>
  <c r="H18"/>
  <c r="H5"/>
  <c r="B18"/>
  <c r="B16"/>
  <c r="B13"/>
  <c r="D12"/>
  <c r="E12" s="1"/>
  <c r="F12" s="1"/>
  <c r="D11"/>
  <c r="E11" s="1"/>
  <c r="F11" s="1"/>
  <c r="D10"/>
  <c r="B10"/>
  <c r="E10" s="1"/>
  <c r="F10" s="1"/>
  <c r="B7"/>
  <c r="D6"/>
  <c r="E6" s="1"/>
  <c r="F6" s="1"/>
  <c r="D5"/>
  <c r="B5"/>
  <c r="E5" s="1"/>
  <c r="F5" s="1"/>
  <c r="G4"/>
  <c r="F4"/>
  <c r="E4"/>
  <c r="D4"/>
  <c r="D18" s="1"/>
  <c r="E7" l="1"/>
  <c r="F7" s="1"/>
  <c r="E13"/>
  <c r="F13" s="1"/>
  <c r="G13" s="1"/>
  <c r="E18"/>
  <c r="F18" s="1"/>
  <c r="G7"/>
  <c r="G9"/>
  <c r="D16"/>
  <c r="E16" s="1"/>
  <c r="F16" s="1"/>
  <c r="G16" s="1"/>
  <c r="D17"/>
  <c r="E17" s="1"/>
  <c r="F17" s="1"/>
  <c r="G17" s="1"/>
  <c r="G18"/>
  <c r="G5"/>
  <c r="G6"/>
  <c r="D7"/>
  <c r="D8"/>
  <c r="E8" s="1"/>
  <c r="F8" s="1"/>
  <c r="G8" s="1"/>
  <c r="D9"/>
  <c r="E9" s="1"/>
  <c r="F9" s="1"/>
  <c r="G10"/>
  <c r="G11"/>
  <c r="G12"/>
  <c r="D13"/>
  <c r="D14"/>
  <c r="E14" s="1"/>
  <c r="F14" s="1"/>
  <c r="G14" s="1"/>
  <c r="D15"/>
  <c r="E15" s="1"/>
  <c r="F15" s="1"/>
  <c r="G15" s="1"/>
</calcChain>
</file>

<file path=xl/sharedStrings.xml><?xml version="1.0" encoding="utf-8"?>
<sst xmlns="http://schemas.openxmlformats.org/spreadsheetml/2006/main" count="8" uniqueCount="8">
  <si>
    <t>Труба. Ф</t>
  </si>
  <si>
    <t>сечение, кв см</t>
  </si>
  <si>
    <t>СПН, dмм</t>
  </si>
  <si>
    <t>Wп, м/с</t>
  </si>
  <si>
    <t>Нагрузка,мл/час</t>
  </si>
  <si>
    <t>интенсивность</t>
  </si>
  <si>
    <t>х0.001</t>
  </si>
  <si>
    <t>Разгон, мин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</si>
</sst>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"/>
    <numFmt numFmtId="166" formatCode="0.00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166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2" fontId="0" fillId="0" borderId="3" xfId="0" applyNumberFormat="1" applyBorder="1"/>
    <xf numFmtId="0" fontId="0" fillId="0" borderId="3" xfId="0" applyBorder="1"/>
    <xf numFmtId="164" fontId="0" fillId="0" borderId="3" xfId="0" applyNumberFormat="1" applyBorder="1"/>
    <xf numFmtId="166" fontId="0" fillId="0" borderId="3" xfId="0" applyNumberFormat="1" applyBorder="1"/>
    <xf numFmtId="0" fontId="0" fillId="0" borderId="4" xfId="0" applyBorder="1"/>
    <xf numFmtId="2" fontId="0" fillId="0" borderId="6" xfId="0" applyNumberFormat="1" applyBorder="1"/>
    <xf numFmtId="0" fontId="0" fillId="0" borderId="6" xfId="0" applyBorder="1"/>
    <xf numFmtId="164" fontId="0" fillId="0" borderId="6" xfId="0" applyNumberFormat="1" applyBorder="1"/>
    <xf numFmtId="166" fontId="0" fillId="0" borderId="6" xfId="0" applyNumberFormat="1" applyBorder="1"/>
    <xf numFmtId="0" fontId="0" fillId="0" borderId="7" xfId="0" applyBorder="1"/>
    <xf numFmtId="0" fontId="0" fillId="0" borderId="9" xfId="0" applyBorder="1"/>
    <xf numFmtId="2" fontId="0" fillId="0" borderId="3" xfId="0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166" fontId="0" fillId="0" borderId="3" xfId="0" applyNumberFormat="1" applyFont="1" applyBorder="1"/>
    <xf numFmtId="0" fontId="0" fillId="0" borderId="4" xfId="0" applyFont="1" applyBorder="1"/>
    <xf numFmtId="2" fontId="0" fillId="0" borderId="6" xfId="0" applyNumberFormat="1" applyFont="1" applyBorder="1"/>
    <xf numFmtId="0" fontId="0" fillId="0" borderId="6" xfId="0" applyFont="1" applyBorder="1"/>
    <xf numFmtId="164" fontId="0" fillId="0" borderId="6" xfId="0" applyNumberFormat="1" applyFont="1" applyBorder="1"/>
    <xf numFmtId="166" fontId="0" fillId="0" borderId="6" xfId="0" applyNumberFormat="1" applyFont="1" applyBorder="1"/>
    <xf numFmtId="0" fontId="0" fillId="0" borderId="7" xfId="0" applyFont="1" applyBorder="1"/>
    <xf numFmtId="2" fontId="0" fillId="0" borderId="11" xfId="0" applyNumberFormat="1" applyBorder="1"/>
    <xf numFmtId="0" fontId="0" fillId="0" borderId="11" xfId="0" applyBorder="1"/>
    <xf numFmtId="164" fontId="0" fillId="0" borderId="11" xfId="0" applyNumberFormat="1" applyBorder="1"/>
    <xf numFmtId="166" fontId="0" fillId="0" borderId="11" xfId="0" applyNumberFormat="1" applyBorder="1"/>
    <xf numFmtId="0" fontId="0" fillId="0" borderId="12" xfId="0" applyBorder="1"/>
    <xf numFmtId="2" fontId="0" fillId="0" borderId="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6" xfId="0" applyNumberFormat="1" applyBorder="1" applyAlignment="1">
      <alignment horizontal="left"/>
    </xf>
    <xf numFmtId="2" fontId="0" fillId="0" borderId="11" xfId="0" applyNumberFormat="1" applyBorder="1" applyAlignment="1">
      <alignment horizontal="center"/>
    </xf>
    <xf numFmtId="0" fontId="1" fillId="0" borderId="2" xfId="0" applyFont="1" applyBorder="1"/>
    <xf numFmtId="0" fontId="1" fillId="0" borderId="5" xfId="0" applyFont="1" applyBorder="1"/>
    <xf numFmtId="0" fontId="1" fillId="0" borderId="8" xfId="0" applyFont="1" applyBorder="1"/>
    <xf numFmtId="0" fontId="1" fillId="0" borderId="1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H5" sqref="H5:H18"/>
    </sheetView>
  </sheetViews>
  <sheetFormatPr defaultRowHeight="14.4"/>
  <cols>
    <col min="2" max="2" width="10.44140625" style="6" customWidth="1"/>
    <col min="3" max="3" width="8.88671875" style="6"/>
    <col min="5" max="5" width="12.88671875" style="7" customWidth="1"/>
    <col min="6" max="6" width="8.88671875" style="8"/>
  </cols>
  <sheetData>
    <row r="1" spans="1:8">
      <c r="A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2" t="s">
        <v>7</v>
      </c>
    </row>
    <row r="2" spans="1:8">
      <c r="B2" s="1">
        <v>3.14</v>
      </c>
      <c r="C2" s="5" t="s">
        <v>6</v>
      </c>
      <c r="D2" s="2">
        <v>1.26E-2</v>
      </c>
      <c r="E2" s="3">
        <v>351</v>
      </c>
      <c r="F2" s="4">
        <v>50</v>
      </c>
    </row>
    <row r="3" spans="1:8">
      <c r="B3" s="1"/>
      <c r="C3" s="5"/>
      <c r="D3" s="2">
        <v>2.3999999999999998E-3</v>
      </c>
      <c r="E3" s="3">
        <v>2.2800000000000001E-2</v>
      </c>
      <c r="F3" s="4">
        <v>3</v>
      </c>
    </row>
    <row r="4" spans="1:8" ht="15" thickBot="1">
      <c r="C4" s="5"/>
      <c r="D4" s="2">
        <f>SQRT(D2*9.81/D3)</f>
        <v>7.1765242283434123</v>
      </c>
      <c r="E4" s="3">
        <f>E2*E3</f>
        <v>8.0028000000000006</v>
      </c>
      <c r="F4" s="4">
        <f>F2*F3</f>
        <v>150</v>
      </c>
      <c r="G4" s="2">
        <f>51^2/(2*60)</f>
        <v>21.675000000000001</v>
      </c>
    </row>
    <row r="5" spans="1:8">
      <c r="A5" s="46">
        <v>25</v>
      </c>
      <c r="B5" s="39">
        <f>$B$2*A5*A5/400</f>
        <v>4.90625</v>
      </c>
      <c r="C5" s="13">
        <v>2</v>
      </c>
      <c r="D5" s="14">
        <f>$D$4*SQRT(C5*0.001)</f>
        <v>0.32094392033500185</v>
      </c>
      <c r="E5" s="15">
        <f>B5*D5*100*46/$E$4/0.795</f>
        <v>1138.4856655611688</v>
      </c>
      <c r="F5" s="16">
        <f>$F$2*E5/$F$4/1000</f>
        <v>0.37949522185372297</v>
      </c>
      <c r="G5" s="17">
        <f>$G$4/F5</f>
        <v>57.115343624417655</v>
      </c>
      <c r="H5">
        <f>E5*0.7/4</f>
        <v>199.23499147320453</v>
      </c>
    </row>
    <row r="6" spans="1:8" ht="15" thickBot="1">
      <c r="A6" s="47"/>
      <c r="B6" s="41">
        <v>4.90625</v>
      </c>
      <c r="C6" s="18">
        <v>2.5</v>
      </c>
      <c r="D6" s="19">
        <f>$D$4*SQRT(C6*0.001)</f>
        <v>0.35882621141717064</v>
      </c>
      <c r="E6" s="20">
        <f t="shared" ref="E6:E18" si="0">B6*D6*100*46/$E$4/0.795</f>
        <v>1272.8656698019322</v>
      </c>
      <c r="F6" s="21">
        <f t="shared" ref="F6:F18" si="1">$F$2*E6/$F$4/1000</f>
        <v>0.42428855660064407</v>
      </c>
      <c r="G6" s="22">
        <f>$G$4/F6</f>
        <v>51.085516360982851</v>
      </c>
      <c r="H6">
        <f t="shared" ref="H6:H18" si="2">E6*0.7/4</f>
        <v>222.75149221533812</v>
      </c>
    </row>
    <row r="7" spans="1:8">
      <c r="A7" s="46">
        <v>30</v>
      </c>
      <c r="B7" s="13">
        <f t="shared" ref="B7:B18" si="3">$B$2*A7*A7/400</f>
        <v>7.0650000000000004</v>
      </c>
      <c r="C7" s="13">
        <v>2</v>
      </c>
      <c r="D7" s="14">
        <f t="shared" ref="D7:D18" si="4">$D$4*SQRT(C7*0.001)</f>
        <v>0.32094392033500185</v>
      </c>
      <c r="E7" s="15">
        <f t="shared" si="0"/>
        <v>1639.4193584080829</v>
      </c>
      <c r="F7" s="16">
        <f t="shared" si="1"/>
        <v>0.54647311946936095</v>
      </c>
      <c r="G7" s="17">
        <f t="shared" ref="G7:G18" si="5">$G$4/F7</f>
        <v>39.663433072512269</v>
      </c>
      <c r="H7">
        <f t="shared" si="2"/>
        <v>286.89838772141451</v>
      </c>
    </row>
    <row r="8" spans="1:8">
      <c r="A8" s="48"/>
      <c r="B8" s="10">
        <v>7.0650000000000004</v>
      </c>
      <c r="C8" s="10">
        <v>2.5</v>
      </c>
      <c r="D8" s="9">
        <f t="shared" si="4"/>
        <v>0.35882621141717064</v>
      </c>
      <c r="E8" s="11">
        <f t="shared" si="0"/>
        <v>1832.9265645147827</v>
      </c>
      <c r="F8" s="12">
        <f t="shared" si="1"/>
        <v>0.61097552150492762</v>
      </c>
      <c r="G8" s="23">
        <f t="shared" si="5"/>
        <v>35.476053028460306</v>
      </c>
      <c r="H8">
        <f t="shared" si="2"/>
        <v>320.76214879008694</v>
      </c>
    </row>
    <row r="9" spans="1:8" ht="15" thickBot="1">
      <c r="A9" s="47"/>
      <c r="B9" s="18">
        <v>7.0650000000000004</v>
      </c>
      <c r="C9" s="18">
        <v>3</v>
      </c>
      <c r="D9" s="19">
        <f t="shared" si="4"/>
        <v>0.39307442043460428</v>
      </c>
      <c r="E9" s="20">
        <f t="shared" si="0"/>
        <v>2007.8704512703894</v>
      </c>
      <c r="F9" s="21">
        <f t="shared" si="1"/>
        <v>0.66929015042346318</v>
      </c>
      <c r="G9" s="22">
        <f t="shared" si="5"/>
        <v>32.385057491561952</v>
      </c>
      <c r="H9">
        <f t="shared" si="2"/>
        <v>351.37732897231814</v>
      </c>
    </row>
    <row r="10" spans="1:8">
      <c r="A10" s="46">
        <v>35</v>
      </c>
      <c r="B10" s="39">
        <f t="shared" si="3"/>
        <v>9.6162500000000009</v>
      </c>
      <c r="C10" s="13">
        <v>2.5</v>
      </c>
      <c r="D10" s="14">
        <f t="shared" si="4"/>
        <v>0.35882621141717064</v>
      </c>
      <c r="E10" s="15">
        <f t="shared" si="0"/>
        <v>2494.8167128117875</v>
      </c>
      <c r="F10" s="16">
        <f t="shared" si="1"/>
        <v>0.83160557093726239</v>
      </c>
      <c r="G10" s="17">
        <f t="shared" si="5"/>
        <v>26.064038959685128</v>
      </c>
      <c r="H10">
        <f t="shared" si="2"/>
        <v>436.59292474206279</v>
      </c>
    </row>
    <row r="11" spans="1:8">
      <c r="A11" s="48"/>
      <c r="B11" s="40">
        <v>9.6162500000000009</v>
      </c>
      <c r="C11" s="10">
        <v>3</v>
      </c>
      <c r="D11" s="9">
        <f t="shared" si="4"/>
        <v>0.39307442043460428</v>
      </c>
      <c r="E11" s="11">
        <f t="shared" si="0"/>
        <v>2732.9347808958078</v>
      </c>
      <c r="F11" s="12">
        <f t="shared" si="1"/>
        <v>0.91097826029860252</v>
      </c>
      <c r="G11" s="23">
        <f t="shared" si="5"/>
        <v>23.793103463188377</v>
      </c>
      <c r="H11">
        <f t="shared" si="2"/>
        <v>478.26358665676634</v>
      </c>
    </row>
    <row r="12" spans="1:8" ht="15" thickBot="1">
      <c r="A12" s="47"/>
      <c r="B12" s="41">
        <v>9.6162500000000009</v>
      </c>
      <c r="C12" s="18">
        <v>3.5</v>
      </c>
      <c r="D12" s="19">
        <f t="shared" si="4"/>
        <v>0.42456889900227035</v>
      </c>
      <c r="E12" s="20">
        <f t="shared" si="0"/>
        <v>2951.9069434409716</v>
      </c>
      <c r="F12" s="21">
        <f t="shared" si="1"/>
        <v>0.98396898114699061</v>
      </c>
      <c r="G12" s="22">
        <f t="shared" si="5"/>
        <v>22.028133422187697</v>
      </c>
      <c r="H12">
        <f t="shared" si="2"/>
        <v>516.58371510217</v>
      </c>
    </row>
    <row r="13" spans="1:8">
      <c r="A13" s="46">
        <v>40</v>
      </c>
      <c r="B13" s="42">
        <f t="shared" si="3"/>
        <v>12.56</v>
      </c>
      <c r="C13" s="13">
        <v>3</v>
      </c>
      <c r="D13" s="14">
        <f t="shared" si="4"/>
        <v>0.39307442043460428</v>
      </c>
      <c r="E13" s="15">
        <f t="shared" si="0"/>
        <v>3569.5474689251369</v>
      </c>
      <c r="F13" s="16">
        <f t="shared" si="1"/>
        <v>1.1898491563083788</v>
      </c>
      <c r="G13" s="17">
        <f t="shared" si="5"/>
        <v>18.216594839003598</v>
      </c>
      <c r="H13">
        <f t="shared" si="2"/>
        <v>624.67080706189893</v>
      </c>
    </row>
    <row r="14" spans="1:8">
      <c r="A14" s="48"/>
      <c r="B14" s="43">
        <v>12.56</v>
      </c>
      <c r="C14" s="10">
        <v>3.5</v>
      </c>
      <c r="D14" s="9">
        <f t="shared" si="4"/>
        <v>0.42456889900227035</v>
      </c>
      <c r="E14" s="11">
        <f t="shared" si="0"/>
        <v>3855.5519261269819</v>
      </c>
      <c r="F14" s="12">
        <f t="shared" si="1"/>
        <v>1.2851839753756606</v>
      </c>
      <c r="G14" s="23">
        <f t="shared" si="5"/>
        <v>16.865289651362463</v>
      </c>
      <c r="H14">
        <f t="shared" si="2"/>
        <v>674.72158707222184</v>
      </c>
    </row>
    <row r="15" spans="1:8" ht="15" thickBot="1">
      <c r="A15" s="47"/>
      <c r="B15" s="44">
        <v>12.56</v>
      </c>
      <c r="C15" s="18">
        <v>4</v>
      </c>
      <c r="D15" s="19">
        <f t="shared" si="4"/>
        <v>0.45388324489894977</v>
      </c>
      <c r="E15" s="20">
        <f t="shared" si="0"/>
        <v>4121.7583841381493</v>
      </c>
      <c r="F15" s="21">
        <f t="shared" si="1"/>
        <v>1.373919461379383</v>
      </c>
      <c r="G15" s="22">
        <f t="shared" si="5"/>
        <v>15.776033901025615</v>
      </c>
      <c r="H15">
        <f t="shared" si="2"/>
        <v>721.30771722417603</v>
      </c>
    </row>
    <row r="16" spans="1:8">
      <c r="A16" s="46">
        <v>50</v>
      </c>
      <c r="B16" s="24">
        <f t="shared" si="3"/>
        <v>19.625</v>
      </c>
      <c r="C16" s="24">
        <v>3.5</v>
      </c>
      <c r="D16" s="25">
        <f t="shared" si="4"/>
        <v>0.42456889900227035</v>
      </c>
      <c r="E16" s="26">
        <f t="shared" si="0"/>
        <v>6024.299884573411</v>
      </c>
      <c r="F16" s="27">
        <f t="shared" si="1"/>
        <v>2.0080999615244703</v>
      </c>
      <c r="G16" s="28">
        <f t="shared" si="5"/>
        <v>10.793785376871973</v>
      </c>
      <c r="H16">
        <f t="shared" si="2"/>
        <v>1054.2524798003469</v>
      </c>
    </row>
    <row r="17" spans="1:8" ht="15" thickBot="1">
      <c r="A17" s="47"/>
      <c r="B17" s="29">
        <v>19.625</v>
      </c>
      <c r="C17" s="29">
        <v>4</v>
      </c>
      <c r="D17" s="30">
        <f t="shared" si="4"/>
        <v>0.45388324489894977</v>
      </c>
      <c r="E17" s="31">
        <f t="shared" si="0"/>
        <v>6440.2474752158587</v>
      </c>
      <c r="F17" s="32">
        <f t="shared" si="1"/>
        <v>2.1467491584052865</v>
      </c>
      <c r="G17" s="33">
        <f t="shared" si="5"/>
        <v>10.096661696656392</v>
      </c>
      <c r="H17">
        <f t="shared" si="2"/>
        <v>1127.0433081627752</v>
      </c>
    </row>
    <row r="18" spans="1:8" ht="15" thickBot="1">
      <c r="A18" s="49">
        <v>60</v>
      </c>
      <c r="B18" s="45">
        <f t="shared" si="3"/>
        <v>28.26</v>
      </c>
      <c r="C18" s="34">
        <v>4</v>
      </c>
      <c r="D18" s="35">
        <f t="shared" si="4"/>
        <v>0.45388324489894977</v>
      </c>
      <c r="E18" s="36">
        <f t="shared" si="0"/>
        <v>9273.9563643108359</v>
      </c>
      <c r="F18" s="37">
        <f t="shared" si="1"/>
        <v>3.0913187881036119</v>
      </c>
      <c r="G18" s="38">
        <f t="shared" si="5"/>
        <v>7.0115706226780512</v>
      </c>
      <c r="H18">
        <f t="shared" si="2"/>
        <v>1622.9423637543962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Troshin</dc:creator>
  <cp:lastModifiedBy>Troshin</cp:lastModifiedBy>
  <dcterms:created xsi:type="dcterms:W3CDTF">2017-01-19T12:16:35Z</dcterms:created>
  <dcterms:modified xsi:type="dcterms:W3CDTF">2017-03-16T15:59:36Z</dcterms:modified>
</cp:coreProperties>
</file>