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440" windowHeight="7755"/>
  </bookViews>
  <sheets>
    <sheet name="Лист1" sheetId="1" r:id="rId1"/>
  </sheets>
  <definedNames>
    <definedName name="_xlnm.Print_Area" localSheetId="0">Лист1!$A$1:$B$38</definedName>
  </definedNames>
  <calcPr calcId="114210"/>
</workbook>
</file>

<file path=xl/calcChain.xml><?xml version="1.0" encoding="utf-8"?>
<calcChain xmlns="http://schemas.openxmlformats.org/spreadsheetml/2006/main">
  <c r="D32" i="1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B21"/>
  <c r="B7"/>
  <c r="B22"/>
  <c r="D1"/>
  <c r="B10"/>
  <c r="B23"/>
  <c r="B8"/>
  <c r="B9"/>
  <c r="B11"/>
  <c r="B12"/>
  <c r="B14"/>
  <c r="B16"/>
  <c r="B24"/>
  <c r="B19"/>
  <c r="B25"/>
  <c r="B18"/>
</calcChain>
</file>

<file path=xl/sharedStrings.xml><?xml version="1.0" encoding="utf-8"?>
<sst xmlns="http://schemas.openxmlformats.org/spreadsheetml/2006/main" count="30" uniqueCount="30">
  <si>
    <t xml:space="preserve">Высота колонны, мм </t>
  </si>
  <si>
    <t>задаваемые параметры</t>
  </si>
  <si>
    <t>Диаметр колонны внутренний, мм</t>
  </si>
  <si>
    <t>вычисляемые параметры</t>
  </si>
  <si>
    <t>промежуточные вычисления и значения</t>
  </si>
  <si>
    <t>Межтарелочное расстояние, мм</t>
  </si>
  <si>
    <t>Глубина барботажа, мм</t>
  </si>
  <si>
    <t>Скорость пара в колонне, м/с</t>
  </si>
  <si>
    <t>Объем пара в колонне за час, м3/ч</t>
  </si>
  <si>
    <t>Плотность пара, кг/м3</t>
  </si>
  <si>
    <t>Масса сконденсировавшегося спирта в час, кг/ч</t>
  </si>
  <si>
    <t>Плотность спирта, г/см3</t>
  </si>
  <si>
    <t>Объем сконденсировавшегося спирта в час, л/ч</t>
  </si>
  <si>
    <t>Скорость отбора, л/ч</t>
  </si>
  <si>
    <t>Мощность подаваемая без учета теплопотерь, Вт</t>
  </si>
  <si>
    <t>Диаметр отверстий в тарелке, мм</t>
  </si>
  <si>
    <t>Площадь отверстия, мм2</t>
  </si>
  <si>
    <t>Рекомендуемая скорость пара в отверстии, м/с</t>
  </si>
  <si>
    <t>Объем пара, проходящего через отверстие, м3/ч</t>
  </si>
  <si>
    <t>Количество отверстий в тарелке</t>
  </si>
  <si>
    <t xml:space="preserve">Диаметр подводки пара/отвода флегмы, мм </t>
  </si>
  <si>
    <t>Давление в кубе, мм.рт.ст.</t>
  </si>
  <si>
    <t>Давление в кубе, см.вод.ст.</t>
  </si>
  <si>
    <t>Количество тарелок</t>
  </si>
  <si>
    <t>Флегмовое число для кубовой ТРК*</t>
  </si>
  <si>
    <t>КАЛЬКУЛЯТОР РАСЧЕТА ТАРЕЛЬЧАТОЙ 
РЕКТИФИКАЦИОННОЙ КОЛОННЫ (ТРК)</t>
  </si>
  <si>
    <t xml:space="preserve"> тарелок концентрационной части :</t>
  </si>
  <si>
    <t>Среднее ФЧ</t>
  </si>
  <si>
    <t>Число тарелок</t>
  </si>
  <si>
    <t>*-для непрерывной ТРК ФЧ в ячейке задавать исходя из количества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</si>
</sst>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6">
    <font>
      <sz val="11"/>
      <color rgb="FF000000"/>
      <name val="Calibri"/>
    </font>
    <font>
      <b/>
      <sz val="11"/>
      <color indexed="8"/>
      <name val="Calibri"/>
    </font>
    <font>
      <b/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8"/>
      <name val="Calibri"/>
    </font>
  </fonts>
  <fills count="11">
    <fill>
      <patternFill patternType="none"/>
    </fill>
    <fill>
      <patternFill patternType="gray125"/>
    </fill>
    <fill>
      <patternFill patternType="solid">
        <fgColor indexed="11"/>
        <bgColor indexed="11"/>
      </patternFill>
    </fill>
    <fill>
      <patternFill patternType="solid">
        <fgColor indexed="13"/>
        <bgColor indexed="13"/>
      </patternFill>
    </fill>
    <fill>
      <patternFill patternType="solid">
        <fgColor indexed="13"/>
        <bgColor indexed="47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  <bgColor indexed="47"/>
      </patternFill>
    </fill>
    <fill>
      <patternFill patternType="solid">
        <fgColor indexed="26"/>
        <bgColor indexed="11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 applyFont="1" applyAlignment="1"/>
    <xf numFmtId="0" fontId="0" fillId="0" borderId="0" xfId="0" applyFont="1" applyAlignment="1">
      <alignment horizontal="left"/>
    </xf>
    <xf numFmtId="0" fontId="1" fillId="2" borderId="1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0" borderId="0" xfId="0" applyFont="1"/>
    <xf numFmtId="0" fontId="1" fillId="3" borderId="1" xfId="0" applyFont="1" applyFill="1" applyBorder="1" applyAlignment="1">
      <alignment horizontal="left" vertical="center" wrapText="1"/>
    </xf>
    <xf numFmtId="165" fontId="0" fillId="3" borderId="1" xfId="0" applyNumberFormat="1" applyFont="1" applyFill="1" applyBorder="1" applyAlignment="1">
      <alignment horizontal="center" vertical="center"/>
    </xf>
    <xf numFmtId="164" fontId="0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left" vertical="center" wrapText="1"/>
    </xf>
    <xf numFmtId="1" fontId="0" fillId="3" borderId="1" xfId="0" applyNumberFormat="1" applyFont="1" applyFill="1" applyBorder="1" applyAlignment="1">
      <alignment horizontal="center" vertical="center"/>
    </xf>
    <xf numFmtId="165" fontId="1" fillId="4" borderId="1" xfId="0" applyNumberFormat="1" applyFont="1" applyFill="1" applyBorder="1" applyAlignment="1">
      <alignment horizontal="center" vertical="center"/>
    </xf>
    <xf numFmtId="0" fontId="0" fillId="5" borderId="2" xfId="0" applyFont="1" applyFill="1" applyBorder="1"/>
    <xf numFmtId="0" fontId="0" fillId="6" borderId="2" xfId="0" applyFont="1" applyFill="1" applyBorder="1"/>
    <xf numFmtId="0" fontId="3" fillId="2" borderId="1" xfId="0" applyFont="1" applyFill="1" applyBorder="1" applyAlignment="1">
      <alignment horizontal="left" vertical="center" wrapText="1"/>
    </xf>
    <xf numFmtId="0" fontId="1" fillId="7" borderId="1" xfId="0" applyFont="1" applyFill="1" applyBorder="1" applyAlignment="1">
      <alignment horizontal="left" vertical="center" wrapText="1"/>
    </xf>
    <xf numFmtId="165" fontId="0" fillId="7" borderId="1" xfId="0" applyNumberFormat="1" applyFont="1" applyFill="1" applyBorder="1" applyAlignment="1">
      <alignment horizontal="center" vertical="center"/>
    </xf>
    <xf numFmtId="0" fontId="0" fillId="7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left" vertical="center"/>
    </xf>
    <xf numFmtId="0" fontId="0" fillId="8" borderId="1" xfId="0" applyFont="1" applyFill="1" applyBorder="1" applyAlignment="1">
      <alignment horizontal="center" vertical="center"/>
    </xf>
    <xf numFmtId="164" fontId="0" fillId="7" borderId="1" xfId="0" applyNumberFormat="1" applyFont="1" applyFill="1" applyBorder="1" applyAlignment="1">
      <alignment horizontal="center" vertical="center"/>
    </xf>
    <xf numFmtId="0" fontId="0" fillId="9" borderId="2" xfId="0" applyFont="1" applyFill="1" applyBorder="1"/>
    <xf numFmtId="0" fontId="4" fillId="0" borderId="0" xfId="0" applyFont="1" applyFill="1" applyBorder="1"/>
    <xf numFmtId="0" fontId="0" fillId="0" borderId="0" xfId="0" applyFont="1" applyAlignment="1">
      <alignment horizontal="right"/>
    </xf>
    <xf numFmtId="0" fontId="4" fillId="0" borderId="2" xfId="0" applyFont="1" applyBorder="1" applyAlignment="1">
      <alignment horizontal="right"/>
    </xf>
    <xf numFmtId="0" fontId="2" fillId="10" borderId="0" xfId="0" applyFont="1" applyFill="1" applyBorder="1" applyAlignment="1">
      <alignment horizontal="center" vertical="center" wrapText="1"/>
    </xf>
    <xf numFmtId="0" fontId="2" fillId="1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</xdr:row>
      <xdr:rowOff>0</xdr:rowOff>
    </xdr:from>
    <xdr:to>
      <xdr:col>2</xdr:col>
      <xdr:colOff>304800</xdr:colOff>
      <xdr:row>4</xdr:row>
      <xdr:rowOff>123825</xdr:rowOff>
    </xdr:to>
    <xdr:sp macro="" textlink="">
      <xdr:nvSpPr>
        <xdr:cNvPr id="1025" name="AutoShape 1" descr="160132061277597876.jpg"/>
        <xdr:cNvSpPr>
          <a:spLocks noChangeAspect="1" noChangeArrowheads="1"/>
        </xdr:cNvSpPr>
      </xdr:nvSpPr>
      <xdr:spPr bwMode="auto">
        <a:xfrm>
          <a:off x="4629150" y="790575"/>
          <a:ext cx="304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 fLocksWithSheet="0"/>
  </xdr:twoCellAnchor>
  <xdr:twoCellAnchor editAs="oneCell">
    <xdr:from>
      <xdr:col>2</xdr:col>
      <xdr:colOff>0</xdr:colOff>
      <xdr:row>3</xdr:row>
      <xdr:rowOff>0</xdr:rowOff>
    </xdr:from>
    <xdr:to>
      <xdr:col>2</xdr:col>
      <xdr:colOff>304800</xdr:colOff>
      <xdr:row>4</xdr:row>
      <xdr:rowOff>123825</xdr:rowOff>
    </xdr:to>
    <xdr:sp macro="" textlink="">
      <xdr:nvSpPr>
        <xdr:cNvPr id="1026" name="AutoShape 2" descr="160132061277597876.jpg"/>
        <xdr:cNvSpPr>
          <a:spLocks noChangeAspect="1" noChangeArrowheads="1"/>
        </xdr:cNvSpPr>
      </xdr:nvSpPr>
      <xdr:spPr bwMode="auto">
        <a:xfrm>
          <a:off x="4629150" y="790575"/>
          <a:ext cx="304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 fLocksWithSheet="0"/>
  </xdr:twoCellAnchor>
  <xdr:twoCellAnchor editAs="oneCell">
    <xdr:from>
      <xdr:col>2</xdr:col>
      <xdr:colOff>0</xdr:colOff>
      <xdr:row>3</xdr:row>
      <xdr:rowOff>0</xdr:rowOff>
    </xdr:from>
    <xdr:to>
      <xdr:col>2</xdr:col>
      <xdr:colOff>304800</xdr:colOff>
      <xdr:row>4</xdr:row>
      <xdr:rowOff>123825</xdr:rowOff>
    </xdr:to>
    <xdr:sp macro="" textlink="">
      <xdr:nvSpPr>
        <xdr:cNvPr id="1027" name="AutoShape 3" descr="160132061277597876.jpg"/>
        <xdr:cNvSpPr>
          <a:spLocks noChangeAspect="1" noChangeArrowheads="1"/>
        </xdr:cNvSpPr>
      </xdr:nvSpPr>
      <xdr:spPr bwMode="auto">
        <a:xfrm>
          <a:off x="4629150" y="790575"/>
          <a:ext cx="304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 fLocksWithSheet="0"/>
  </xdr:twoCellAnchor>
  <xdr:twoCellAnchor editAs="oneCell">
    <xdr:from>
      <xdr:col>2</xdr:col>
      <xdr:colOff>0</xdr:colOff>
      <xdr:row>3</xdr:row>
      <xdr:rowOff>0</xdr:rowOff>
    </xdr:from>
    <xdr:to>
      <xdr:col>2</xdr:col>
      <xdr:colOff>304800</xdr:colOff>
      <xdr:row>4</xdr:row>
      <xdr:rowOff>123825</xdr:rowOff>
    </xdr:to>
    <xdr:sp macro="" textlink="">
      <xdr:nvSpPr>
        <xdr:cNvPr id="1028" name="AutoShape 4" descr="160132061277597876.jpg"/>
        <xdr:cNvSpPr>
          <a:spLocks noChangeAspect="1" noChangeArrowheads="1"/>
        </xdr:cNvSpPr>
      </xdr:nvSpPr>
      <xdr:spPr bwMode="auto">
        <a:xfrm>
          <a:off x="4629150" y="790575"/>
          <a:ext cx="304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 fLocksWithSheet="0"/>
  </xdr:twoCellAnchor>
  <xdr:twoCellAnchor editAs="oneCell">
    <xdr:from>
      <xdr:col>2</xdr:col>
      <xdr:colOff>0</xdr:colOff>
      <xdr:row>3</xdr:row>
      <xdr:rowOff>0</xdr:rowOff>
    </xdr:from>
    <xdr:to>
      <xdr:col>2</xdr:col>
      <xdr:colOff>304800</xdr:colOff>
      <xdr:row>4</xdr:row>
      <xdr:rowOff>123825</xdr:rowOff>
    </xdr:to>
    <xdr:sp macro="" textlink="">
      <xdr:nvSpPr>
        <xdr:cNvPr id="1029" name="AutoShape 5" descr="160132061277597876.jpg"/>
        <xdr:cNvSpPr>
          <a:spLocks noChangeAspect="1" noChangeArrowheads="1"/>
        </xdr:cNvSpPr>
      </xdr:nvSpPr>
      <xdr:spPr bwMode="auto">
        <a:xfrm>
          <a:off x="4629150" y="790575"/>
          <a:ext cx="304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 fLocksWithSheet="0"/>
  </xdr:twoCellAnchor>
  <xdr:twoCellAnchor editAs="oneCell">
    <xdr:from>
      <xdr:col>2</xdr:col>
      <xdr:colOff>0</xdr:colOff>
      <xdr:row>3</xdr:row>
      <xdr:rowOff>0</xdr:rowOff>
    </xdr:from>
    <xdr:to>
      <xdr:col>2</xdr:col>
      <xdr:colOff>304800</xdr:colOff>
      <xdr:row>4</xdr:row>
      <xdr:rowOff>123825</xdr:rowOff>
    </xdr:to>
    <xdr:sp macro="" textlink="">
      <xdr:nvSpPr>
        <xdr:cNvPr id="1030" name="AutoShape 6" descr="160132061277597876.jpg"/>
        <xdr:cNvSpPr>
          <a:spLocks noChangeAspect="1" noChangeArrowheads="1"/>
        </xdr:cNvSpPr>
      </xdr:nvSpPr>
      <xdr:spPr bwMode="auto">
        <a:xfrm>
          <a:off x="4629150" y="790575"/>
          <a:ext cx="304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 fLocksWithSheet="0"/>
  </xdr:twoCellAnchor>
  <xdr:twoCellAnchor editAs="oneCell">
    <xdr:from>
      <xdr:col>2</xdr:col>
      <xdr:colOff>0</xdr:colOff>
      <xdr:row>3</xdr:row>
      <xdr:rowOff>0</xdr:rowOff>
    </xdr:from>
    <xdr:to>
      <xdr:col>2</xdr:col>
      <xdr:colOff>304800</xdr:colOff>
      <xdr:row>4</xdr:row>
      <xdr:rowOff>123825</xdr:rowOff>
    </xdr:to>
    <xdr:sp macro="" textlink="">
      <xdr:nvSpPr>
        <xdr:cNvPr id="1031" name="AutoShape 7" descr="160132061277597876.jpg"/>
        <xdr:cNvSpPr>
          <a:spLocks noChangeAspect="1" noChangeArrowheads="1"/>
        </xdr:cNvSpPr>
      </xdr:nvSpPr>
      <xdr:spPr bwMode="auto">
        <a:xfrm>
          <a:off x="4629150" y="790575"/>
          <a:ext cx="304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 fLocksWithSheet="0"/>
  </xdr:twoCellAnchor>
  <xdr:twoCellAnchor editAs="oneCell">
    <xdr:from>
      <xdr:col>2</xdr:col>
      <xdr:colOff>0</xdr:colOff>
      <xdr:row>3</xdr:row>
      <xdr:rowOff>0</xdr:rowOff>
    </xdr:from>
    <xdr:to>
      <xdr:col>2</xdr:col>
      <xdr:colOff>304800</xdr:colOff>
      <xdr:row>4</xdr:row>
      <xdr:rowOff>123825</xdr:rowOff>
    </xdr:to>
    <xdr:sp macro="" textlink="">
      <xdr:nvSpPr>
        <xdr:cNvPr id="1032" name="AutoShape 8" descr="160132061277597876.jpg"/>
        <xdr:cNvSpPr>
          <a:spLocks noChangeAspect="1" noChangeArrowheads="1"/>
        </xdr:cNvSpPr>
      </xdr:nvSpPr>
      <xdr:spPr bwMode="auto">
        <a:xfrm>
          <a:off x="4629150" y="790575"/>
          <a:ext cx="304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 fLocksWithSheet="0"/>
  </xdr:twoCellAnchor>
  <xdr:twoCellAnchor editAs="oneCell">
    <xdr:from>
      <xdr:col>2</xdr:col>
      <xdr:colOff>0</xdr:colOff>
      <xdr:row>3</xdr:row>
      <xdr:rowOff>0</xdr:rowOff>
    </xdr:from>
    <xdr:to>
      <xdr:col>2</xdr:col>
      <xdr:colOff>304800</xdr:colOff>
      <xdr:row>4</xdr:row>
      <xdr:rowOff>123825</xdr:rowOff>
    </xdr:to>
    <xdr:sp macro="" textlink="">
      <xdr:nvSpPr>
        <xdr:cNvPr id="1033" name="AutoShape 9" descr="160132061277597876.jpg"/>
        <xdr:cNvSpPr>
          <a:spLocks noChangeAspect="1" noChangeArrowheads="1"/>
        </xdr:cNvSpPr>
      </xdr:nvSpPr>
      <xdr:spPr bwMode="auto">
        <a:xfrm>
          <a:off x="4629150" y="790575"/>
          <a:ext cx="3048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01"/>
  <sheetViews>
    <sheetView tabSelected="1" view="pageBreakPreview" zoomScaleNormal="100" zoomScaleSheetLayoutView="100" workbookViewId="0">
      <selection activeCell="I14" sqref="I14"/>
    </sheetView>
  </sheetViews>
  <sheetFormatPr defaultColWidth="14.42578125" defaultRowHeight="15" customHeight="1"/>
  <cols>
    <col min="1" max="1" width="54.42578125" customWidth="1"/>
    <col min="2" max="2" width="15" customWidth="1"/>
    <col min="3" max="3" width="7" customWidth="1"/>
    <col min="4" max="4" width="7.5703125" customWidth="1"/>
  </cols>
  <sheetData>
    <row r="1" spans="1:4" ht="15" customHeight="1">
      <c r="A1" s="24" t="s">
        <v>25</v>
      </c>
      <c r="B1" s="24"/>
      <c r="C1">
        <v>1</v>
      </c>
      <c r="D1">
        <f>D2+0.2</f>
        <v>10.899999999999993</v>
      </c>
    </row>
    <row r="2" spans="1:4" ht="32.25" customHeight="1">
      <c r="A2" s="24"/>
      <c r="B2" s="24"/>
      <c r="C2">
        <v>2</v>
      </c>
      <c r="D2">
        <f t="shared" ref="D2:D31" si="0">D3+0.2</f>
        <v>10.699999999999994</v>
      </c>
    </row>
    <row r="3" spans="1:4">
      <c r="A3" s="25"/>
      <c r="B3" s="25"/>
      <c r="C3">
        <v>3</v>
      </c>
      <c r="D3">
        <f t="shared" si="0"/>
        <v>10.499999999999995</v>
      </c>
    </row>
    <row r="4" spans="1:4">
      <c r="A4" s="2" t="s">
        <v>0</v>
      </c>
      <c r="B4" s="3">
        <v>5200</v>
      </c>
      <c r="C4">
        <v>4</v>
      </c>
      <c r="D4">
        <f t="shared" si="0"/>
        <v>10.299999999999995</v>
      </c>
    </row>
    <row r="5" spans="1:4">
      <c r="A5" s="2" t="s">
        <v>2</v>
      </c>
      <c r="B5" s="3">
        <v>100</v>
      </c>
      <c r="C5">
        <v>5</v>
      </c>
      <c r="D5">
        <f t="shared" si="0"/>
        <v>10.099999999999996</v>
      </c>
    </row>
    <row r="6" spans="1:4">
      <c r="A6" s="13" t="s">
        <v>23</v>
      </c>
      <c r="B6" s="3">
        <v>50</v>
      </c>
      <c r="C6">
        <v>6</v>
      </c>
      <c r="D6">
        <f t="shared" si="0"/>
        <v>9.8999999999999968</v>
      </c>
    </row>
    <row r="7" spans="1:4">
      <c r="A7" s="5" t="s">
        <v>5</v>
      </c>
      <c r="B7" s="6">
        <f>B4/(B6+1)/1</f>
        <v>101.96078431372548</v>
      </c>
      <c r="C7">
        <v>7</v>
      </c>
      <c r="D7">
        <f t="shared" si="0"/>
        <v>9.6999999999999975</v>
      </c>
    </row>
    <row r="8" spans="1:4">
      <c r="A8" s="5" t="s">
        <v>21</v>
      </c>
      <c r="B8" s="6">
        <f>1.4*B6*B10*807/13540</f>
        <v>36.990332707484114</v>
      </c>
      <c r="C8">
        <v>8</v>
      </c>
      <c r="D8">
        <f t="shared" si="0"/>
        <v>9.4999999999999982</v>
      </c>
    </row>
    <row r="9" spans="1:4" ht="16.5" customHeight="1">
      <c r="A9" s="5" t="s">
        <v>22</v>
      </c>
      <c r="B9" s="10">
        <f>B8*1.359544</f>
        <v>50.289984890463785</v>
      </c>
      <c r="C9">
        <v>9</v>
      </c>
      <c r="D9">
        <f t="shared" si="0"/>
        <v>9.2999999999999989</v>
      </c>
    </row>
    <row r="10" spans="1:4">
      <c r="A10" s="14" t="s">
        <v>6</v>
      </c>
      <c r="B10" s="15">
        <f>B7/11.5</f>
        <v>8.8661551577152586</v>
      </c>
      <c r="C10">
        <v>10</v>
      </c>
      <c r="D10">
        <f t="shared" si="0"/>
        <v>9.1</v>
      </c>
    </row>
    <row r="11" spans="1:4">
      <c r="A11" s="14" t="s">
        <v>7</v>
      </c>
      <c r="B11" s="15">
        <f>((0.305*B7)/(60+(0.05*B7)))-(0.012*B10)</f>
        <v>0.37131698148091086</v>
      </c>
      <c r="C11">
        <v>11</v>
      </c>
      <c r="D11">
        <f t="shared" si="0"/>
        <v>8.9</v>
      </c>
    </row>
    <row r="12" spans="1:4">
      <c r="A12" s="14" t="s">
        <v>8</v>
      </c>
      <c r="B12" s="15">
        <f>3.1416*B5*B5*B11*3600/4000000</f>
        <v>10.498764861183865</v>
      </c>
      <c r="C12">
        <v>12</v>
      </c>
      <c r="D12">
        <f t="shared" si="0"/>
        <v>8.7000000000000011</v>
      </c>
    </row>
    <row r="13" spans="1:4">
      <c r="A13" s="14" t="s">
        <v>9</v>
      </c>
      <c r="B13" s="16">
        <v>1.6</v>
      </c>
      <c r="C13">
        <v>13</v>
      </c>
      <c r="D13">
        <f t="shared" si="0"/>
        <v>8.5000000000000018</v>
      </c>
    </row>
    <row r="14" spans="1:4">
      <c r="A14" s="14" t="s">
        <v>10</v>
      </c>
      <c r="B14" s="15">
        <f>B12*B13</f>
        <v>16.798023777894183</v>
      </c>
      <c r="C14">
        <v>14</v>
      </c>
      <c r="D14">
        <f t="shared" si="0"/>
        <v>8.3000000000000025</v>
      </c>
    </row>
    <row r="15" spans="1:4">
      <c r="A15" s="14" t="s">
        <v>11</v>
      </c>
      <c r="B15" s="15">
        <v>0.80500000000000005</v>
      </c>
      <c r="C15">
        <v>15</v>
      </c>
      <c r="D15">
        <f t="shared" si="0"/>
        <v>8.1000000000000032</v>
      </c>
    </row>
    <row r="16" spans="1:4">
      <c r="A16" s="14" t="s">
        <v>12</v>
      </c>
      <c r="B16" s="15">
        <f>B14/B15</f>
        <v>20.867110283098363</v>
      </c>
      <c r="C16">
        <v>16</v>
      </c>
      <c r="D16">
        <f t="shared" si="0"/>
        <v>7.900000000000003</v>
      </c>
    </row>
    <row r="17" spans="1:4">
      <c r="A17" s="17" t="s">
        <v>24</v>
      </c>
      <c r="B17" s="18">
        <v>4</v>
      </c>
      <c r="C17">
        <v>17</v>
      </c>
      <c r="D17">
        <f t="shared" si="0"/>
        <v>7.7000000000000028</v>
      </c>
    </row>
    <row r="18" spans="1:4">
      <c r="A18" s="5" t="s">
        <v>13</v>
      </c>
      <c r="B18" s="7">
        <f>B16/B17</f>
        <v>5.2167775707745907</v>
      </c>
      <c r="C18">
        <v>18</v>
      </c>
      <c r="D18">
        <f t="shared" si="0"/>
        <v>7.5000000000000027</v>
      </c>
    </row>
    <row r="19" spans="1:4">
      <c r="A19" s="8" t="s">
        <v>14</v>
      </c>
      <c r="B19" s="9">
        <f>(B16/4)*1000</f>
        <v>5216.7775707745905</v>
      </c>
      <c r="C19">
        <v>19</v>
      </c>
      <c r="D19">
        <f t="shared" si="0"/>
        <v>7.3000000000000025</v>
      </c>
    </row>
    <row r="20" spans="1:4">
      <c r="A20" s="2" t="s">
        <v>15</v>
      </c>
      <c r="B20" s="3">
        <v>4</v>
      </c>
      <c r="C20">
        <v>20</v>
      </c>
      <c r="D20">
        <f t="shared" si="0"/>
        <v>7.1000000000000023</v>
      </c>
    </row>
    <row r="21" spans="1:4">
      <c r="A21" s="14" t="s">
        <v>16</v>
      </c>
      <c r="B21" s="15">
        <f>3.1416*(B20/2)*(B20/2)</f>
        <v>12.5664</v>
      </c>
      <c r="C21">
        <v>21</v>
      </c>
      <c r="D21">
        <f t="shared" si="0"/>
        <v>6.9000000000000021</v>
      </c>
    </row>
    <row r="22" spans="1:4" ht="15.75" customHeight="1">
      <c r="A22" s="14" t="s">
        <v>17</v>
      </c>
      <c r="B22" s="15">
        <f>-8*EXP(-6*B7*B7)+0.0081*B7+1.975</f>
        <v>2.8008823529411764</v>
      </c>
      <c r="C22">
        <v>22</v>
      </c>
      <c r="D22">
        <f t="shared" si="0"/>
        <v>6.700000000000002</v>
      </c>
    </row>
    <row r="23" spans="1:4" ht="15.75" customHeight="1">
      <c r="A23" s="14" t="s">
        <v>18</v>
      </c>
      <c r="B23" s="19">
        <f>3.1416*B20*B20*B22*3600/4000000</f>
        <v>0.12670922879999999</v>
      </c>
      <c r="C23">
        <v>23</v>
      </c>
      <c r="D23">
        <f t="shared" si="0"/>
        <v>6.5000000000000018</v>
      </c>
    </row>
    <row r="24" spans="1:4" ht="15.75" customHeight="1">
      <c r="A24" s="8" t="s">
        <v>19</v>
      </c>
      <c r="B24" s="9">
        <f>B12/B23</f>
        <v>82.857144350197999</v>
      </c>
      <c r="C24">
        <v>24</v>
      </c>
      <c r="D24">
        <f t="shared" si="0"/>
        <v>6.3000000000000016</v>
      </c>
    </row>
    <row r="25" spans="1:4" ht="15.75" customHeight="1">
      <c r="A25" s="5" t="s">
        <v>20</v>
      </c>
      <c r="B25" s="9">
        <f>2*SQRT(B19/(900*1.6*8*3.1416*1000))*1000</f>
        <v>24.012062880773779</v>
      </c>
      <c r="C25">
        <v>25</v>
      </c>
      <c r="D25">
        <f t="shared" si="0"/>
        <v>6.1000000000000014</v>
      </c>
    </row>
    <row r="26" spans="1:4" ht="15.75" customHeight="1">
      <c r="A26" s="1"/>
      <c r="C26">
        <v>26</v>
      </c>
      <c r="D26">
        <f t="shared" si="0"/>
        <v>5.9000000000000012</v>
      </c>
    </row>
    <row r="27" spans="1:4" ht="15.75" customHeight="1">
      <c r="A27" s="23" t="s">
        <v>1</v>
      </c>
      <c r="B27" s="11"/>
      <c r="C27">
        <v>27</v>
      </c>
      <c r="D27">
        <f t="shared" si="0"/>
        <v>5.7000000000000011</v>
      </c>
    </row>
    <row r="28" spans="1:4" ht="15.75" customHeight="1">
      <c r="A28" s="23" t="s">
        <v>3</v>
      </c>
      <c r="B28" s="12"/>
      <c r="C28">
        <v>28</v>
      </c>
      <c r="D28">
        <f t="shared" si="0"/>
        <v>5.5000000000000009</v>
      </c>
    </row>
    <row r="29" spans="1:4" ht="15.75" customHeight="1">
      <c r="A29" s="23" t="s">
        <v>4</v>
      </c>
      <c r="B29" s="20"/>
      <c r="C29">
        <v>29</v>
      </c>
      <c r="D29">
        <f t="shared" si="0"/>
        <v>5.3000000000000007</v>
      </c>
    </row>
    <row r="30" spans="1:4" ht="15.75" customHeight="1">
      <c r="A30" s="4"/>
      <c r="B30" s="4"/>
      <c r="C30">
        <v>30</v>
      </c>
      <c r="D30">
        <f t="shared" si="0"/>
        <v>5.1000000000000005</v>
      </c>
    </row>
    <row r="31" spans="1:4" ht="15.75" customHeight="1">
      <c r="A31" s="21" t="s">
        <v>29</v>
      </c>
      <c r="B31" s="4"/>
      <c r="C31">
        <v>31</v>
      </c>
      <c r="D31">
        <f t="shared" si="0"/>
        <v>4.9000000000000004</v>
      </c>
    </row>
    <row r="32" spans="1:4" ht="15.75" customHeight="1">
      <c r="A32" s="21" t="s">
        <v>26</v>
      </c>
      <c r="B32" s="4"/>
      <c r="C32">
        <v>32</v>
      </c>
      <c r="D32">
        <f>D33+0.2</f>
        <v>4.7</v>
      </c>
    </row>
    <row r="33" spans="1:4" ht="15.75" customHeight="1">
      <c r="A33" s="22" t="s">
        <v>27</v>
      </c>
      <c r="B33" t="s">
        <v>28</v>
      </c>
      <c r="C33">
        <v>33</v>
      </c>
      <c r="D33">
        <v>4.5</v>
      </c>
    </row>
    <row r="34" spans="1:4" ht="15.75" customHeight="1">
      <c r="A34">
        <v>2.5</v>
      </c>
      <c r="B34" s="1">
        <v>52</v>
      </c>
      <c r="C34">
        <v>34</v>
      </c>
      <c r="D34">
        <v>4.4000000000000004</v>
      </c>
    </row>
    <row r="35" spans="1:4" ht="15.75" customHeight="1">
      <c r="A35">
        <v>2.7</v>
      </c>
      <c r="B35" s="1">
        <v>46</v>
      </c>
      <c r="C35">
        <v>35</v>
      </c>
      <c r="D35">
        <v>4.3</v>
      </c>
    </row>
    <row r="36" spans="1:4" ht="15.75" customHeight="1">
      <c r="A36">
        <v>3</v>
      </c>
      <c r="B36" s="1">
        <v>42</v>
      </c>
      <c r="C36">
        <v>36</v>
      </c>
      <c r="D36">
        <v>4.2</v>
      </c>
    </row>
    <row r="37" spans="1:4" ht="15.75" customHeight="1">
      <c r="A37">
        <v>4</v>
      </c>
      <c r="B37" s="1">
        <v>38</v>
      </c>
      <c r="C37">
        <v>37</v>
      </c>
      <c r="D37">
        <v>4.0999999999999996</v>
      </c>
    </row>
    <row r="38" spans="1:4" ht="15.75" customHeight="1">
      <c r="A38" s="4"/>
      <c r="B38" s="4"/>
      <c r="C38">
        <v>38</v>
      </c>
      <c r="D38">
        <v>4</v>
      </c>
    </row>
    <row r="39" spans="1:4" ht="15.75" customHeight="1">
      <c r="A39" s="4"/>
      <c r="B39" s="4"/>
      <c r="C39">
        <v>39</v>
      </c>
      <c r="D39">
        <v>3.6</v>
      </c>
    </row>
    <row r="40" spans="1:4" ht="15.75" customHeight="1">
      <c r="A40" s="4"/>
      <c r="B40" s="4"/>
      <c r="C40">
        <v>40</v>
      </c>
      <c r="D40">
        <v>3.3</v>
      </c>
    </row>
    <row r="41" spans="1:4" ht="15.75" customHeight="1">
      <c r="A41" s="4"/>
      <c r="B41" s="4"/>
      <c r="C41">
        <v>41</v>
      </c>
      <c r="D41">
        <v>3.1</v>
      </c>
    </row>
    <row r="42" spans="1:4" ht="15.75" customHeight="1">
      <c r="A42" s="4"/>
      <c r="B42" s="4"/>
      <c r="C42">
        <v>42</v>
      </c>
      <c r="D42">
        <v>3</v>
      </c>
    </row>
    <row r="43" spans="1:4" ht="15.75" customHeight="1">
      <c r="A43" s="1"/>
      <c r="C43">
        <v>43</v>
      </c>
      <c r="D43">
        <v>2.9</v>
      </c>
    </row>
    <row r="44" spans="1:4" ht="15.75" customHeight="1">
      <c r="A44" s="1"/>
      <c r="C44">
        <v>44</v>
      </c>
      <c r="D44">
        <v>2.8</v>
      </c>
    </row>
    <row r="45" spans="1:4" ht="15.75" customHeight="1">
      <c r="A45" s="1"/>
      <c r="C45">
        <v>45</v>
      </c>
      <c r="D45">
        <v>2.7</v>
      </c>
    </row>
    <row r="46" spans="1:4" ht="15.75" customHeight="1">
      <c r="A46" s="1"/>
      <c r="C46">
        <v>46</v>
      </c>
      <c r="D46">
        <v>2.7</v>
      </c>
    </row>
    <row r="47" spans="1:4" ht="15.75" customHeight="1">
      <c r="A47" s="1"/>
      <c r="C47">
        <v>47</v>
      </c>
      <c r="D47">
        <v>2.6</v>
      </c>
    </row>
    <row r="48" spans="1:4" ht="15.75" customHeight="1">
      <c r="A48" s="1"/>
      <c r="C48">
        <v>48</v>
      </c>
      <c r="D48">
        <v>2.6</v>
      </c>
    </row>
    <row r="49" spans="1:4" ht="15.75" customHeight="1">
      <c r="A49" s="1"/>
      <c r="C49">
        <v>49</v>
      </c>
      <c r="D49">
        <v>2.6</v>
      </c>
    </row>
    <row r="50" spans="1:4" ht="15.75" customHeight="1">
      <c r="A50" s="1"/>
      <c r="C50">
        <v>50</v>
      </c>
      <c r="D50">
        <v>2.6</v>
      </c>
    </row>
    <row r="51" spans="1:4" ht="15.75" customHeight="1">
      <c r="A51" s="1"/>
      <c r="C51">
        <v>51</v>
      </c>
      <c r="D51">
        <v>2.5</v>
      </c>
    </row>
    <row r="52" spans="1:4" ht="15.75" customHeight="1">
      <c r="A52" s="1"/>
      <c r="C52">
        <v>52</v>
      </c>
      <c r="D52">
        <v>2.5</v>
      </c>
    </row>
    <row r="53" spans="1:4" ht="15.75" customHeight="1">
      <c r="A53" s="1"/>
      <c r="C53">
        <v>53</v>
      </c>
      <c r="D53">
        <v>2.5</v>
      </c>
    </row>
    <row r="54" spans="1:4" ht="15.75" customHeight="1">
      <c r="A54" s="1"/>
      <c r="C54">
        <v>54</v>
      </c>
      <c r="D54">
        <v>2.5</v>
      </c>
    </row>
    <row r="55" spans="1:4" ht="15.75" customHeight="1">
      <c r="A55" s="1"/>
      <c r="C55">
        <v>55</v>
      </c>
      <c r="D55">
        <v>2.5</v>
      </c>
    </row>
    <row r="56" spans="1:4" ht="15.75" customHeight="1">
      <c r="A56" s="1"/>
      <c r="C56">
        <v>56</v>
      </c>
      <c r="D56">
        <v>2.5</v>
      </c>
    </row>
    <row r="57" spans="1:4" ht="15.75" customHeight="1">
      <c r="A57" s="1"/>
      <c r="C57">
        <v>57</v>
      </c>
      <c r="D57">
        <v>2.5</v>
      </c>
    </row>
    <row r="58" spans="1:4" ht="15.75" customHeight="1">
      <c r="A58" s="1"/>
      <c r="C58">
        <v>58</v>
      </c>
      <c r="D58">
        <v>2.5</v>
      </c>
    </row>
    <row r="59" spans="1:4" ht="15.75" customHeight="1">
      <c r="A59" s="1"/>
      <c r="C59">
        <v>59</v>
      </c>
      <c r="D59">
        <v>2.5</v>
      </c>
    </row>
    <row r="60" spans="1:4" ht="15.75" customHeight="1">
      <c r="A60" s="1"/>
      <c r="C60">
        <v>60</v>
      </c>
      <c r="D60">
        <v>2.5</v>
      </c>
    </row>
    <row r="61" spans="1:4" ht="15.75" customHeight="1">
      <c r="A61" s="1"/>
      <c r="C61">
        <v>61</v>
      </c>
      <c r="D61">
        <v>2.5</v>
      </c>
    </row>
    <row r="62" spans="1:4" ht="15.75" customHeight="1">
      <c r="A62" s="1"/>
      <c r="C62">
        <v>62</v>
      </c>
      <c r="D62">
        <v>2.5</v>
      </c>
    </row>
    <row r="63" spans="1:4" ht="15.75" customHeight="1">
      <c r="A63" s="1"/>
      <c r="C63">
        <v>63</v>
      </c>
      <c r="D63">
        <v>2.5</v>
      </c>
    </row>
    <row r="64" spans="1:4" ht="15.75" customHeight="1">
      <c r="A64" s="1"/>
      <c r="C64">
        <v>64</v>
      </c>
      <c r="D64">
        <v>2.5</v>
      </c>
    </row>
    <row r="65" spans="1:4" ht="15.75" customHeight="1">
      <c r="A65" s="1"/>
      <c r="C65">
        <v>65</v>
      </c>
      <c r="D65">
        <v>2.5</v>
      </c>
    </row>
    <row r="66" spans="1:4" ht="15.75" customHeight="1">
      <c r="A66" s="1"/>
      <c r="C66">
        <v>66</v>
      </c>
      <c r="D66">
        <v>2.5</v>
      </c>
    </row>
    <row r="67" spans="1:4" ht="15.75" customHeight="1">
      <c r="A67" s="1"/>
      <c r="C67">
        <v>67</v>
      </c>
      <c r="D67">
        <v>2.5</v>
      </c>
    </row>
    <row r="68" spans="1:4" ht="15.75" customHeight="1">
      <c r="A68" s="1"/>
      <c r="C68">
        <v>68</v>
      </c>
      <c r="D68">
        <v>2.5</v>
      </c>
    </row>
    <row r="69" spans="1:4" ht="15.75" customHeight="1">
      <c r="A69" s="1"/>
      <c r="C69">
        <v>69</v>
      </c>
      <c r="D69">
        <v>2.5</v>
      </c>
    </row>
    <row r="70" spans="1:4" ht="15.75" customHeight="1">
      <c r="A70" s="1"/>
      <c r="C70">
        <v>70</v>
      </c>
      <c r="D70">
        <v>2.5</v>
      </c>
    </row>
    <row r="71" spans="1:4" ht="15.75" customHeight="1">
      <c r="A71" s="1"/>
      <c r="C71">
        <v>71</v>
      </c>
      <c r="D71">
        <v>2.5</v>
      </c>
    </row>
    <row r="72" spans="1:4" ht="15.75" customHeight="1">
      <c r="A72" s="1"/>
      <c r="C72">
        <v>72</v>
      </c>
      <c r="D72">
        <v>2.5</v>
      </c>
    </row>
    <row r="73" spans="1:4" ht="15.75" customHeight="1">
      <c r="A73" s="1"/>
      <c r="C73">
        <v>73</v>
      </c>
      <c r="D73">
        <v>2.5</v>
      </c>
    </row>
    <row r="74" spans="1:4" ht="15.75" customHeight="1">
      <c r="A74" s="1"/>
      <c r="C74">
        <v>74</v>
      </c>
      <c r="D74">
        <v>2.5</v>
      </c>
    </row>
    <row r="75" spans="1:4" ht="15.75" customHeight="1">
      <c r="A75" s="1"/>
      <c r="C75">
        <v>75</v>
      </c>
      <c r="D75">
        <v>2.5</v>
      </c>
    </row>
    <row r="76" spans="1:4" ht="15.75" customHeight="1">
      <c r="A76" s="1"/>
    </row>
    <row r="77" spans="1:4" ht="15.75" customHeight="1">
      <c r="A77" s="1"/>
    </row>
    <row r="78" spans="1:4" ht="15.75" customHeight="1">
      <c r="A78" s="1"/>
    </row>
    <row r="79" spans="1:4" ht="15.75" customHeight="1">
      <c r="A79" s="1"/>
    </row>
    <row r="80" spans="1:4" ht="15.75" customHeight="1">
      <c r="A80" s="1"/>
    </row>
    <row r="81" spans="1:1" ht="15.75" customHeight="1">
      <c r="A81" s="1"/>
    </row>
    <row r="82" spans="1:1" ht="15.75" customHeight="1">
      <c r="A82" s="1"/>
    </row>
    <row r="83" spans="1:1" ht="15.75" customHeight="1">
      <c r="A83" s="1"/>
    </row>
    <row r="84" spans="1:1" ht="15.75" customHeight="1">
      <c r="A84" s="1"/>
    </row>
    <row r="85" spans="1:1" ht="15.75" customHeight="1">
      <c r="A85" s="1"/>
    </row>
    <row r="86" spans="1:1" ht="15.75" customHeight="1">
      <c r="A86" s="1"/>
    </row>
    <row r="87" spans="1:1" ht="15.75" customHeight="1">
      <c r="A87" s="1"/>
    </row>
    <row r="88" spans="1:1" ht="15.75" customHeight="1">
      <c r="A88" s="1"/>
    </row>
    <row r="89" spans="1:1" ht="15.75" customHeight="1">
      <c r="A89" s="1"/>
    </row>
    <row r="90" spans="1:1" ht="15.75" customHeight="1">
      <c r="A90" s="1"/>
    </row>
    <row r="91" spans="1:1" ht="15.75" customHeight="1">
      <c r="A91" s="1"/>
    </row>
    <row r="92" spans="1:1" ht="15.75" customHeight="1">
      <c r="A92" s="1"/>
    </row>
    <row r="93" spans="1:1" ht="15.75" customHeight="1">
      <c r="A93" s="1"/>
    </row>
    <row r="94" spans="1:1" ht="15.75" customHeight="1">
      <c r="A94" s="1"/>
    </row>
    <row r="95" spans="1:1" ht="15.75" customHeight="1">
      <c r="A95" s="1"/>
    </row>
    <row r="96" spans="1:1" ht="15.75" customHeight="1">
      <c r="A96" s="1"/>
    </row>
    <row r="97" spans="1:1" ht="15.75" customHeight="1">
      <c r="A97" s="1"/>
    </row>
    <row r="98" spans="1:1" ht="15.75" customHeight="1">
      <c r="A98" s="1"/>
    </row>
    <row r="99" spans="1:1" ht="15.75" customHeight="1">
      <c r="A99" s="1"/>
    </row>
    <row r="100" spans="1:1" ht="15.75" customHeight="1">
      <c r="A100" s="1"/>
    </row>
    <row r="101" spans="1:1" ht="15.75" customHeight="1">
      <c r="A101" s="1"/>
    </row>
  </sheetData>
  <mergeCells count="1">
    <mergeCell ref="A1:B3"/>
  </mergeCells>
  <phoneticPr fontId="5" type="noConversion"/>
  <dataValidations count="1">
    <dataValidation type="list" allowBlank="1" showInputMessage="1" showErrorMessage="1" sqref="B6">
      <formula1>$C$30:$C$52</formula1>
    </dataValidation>
  </dataValidations>
  <pageMargins left="0.7" right="0.7" top="0.75" bottom="0.75" header="0" footer="0"/>
  <pageSetup paperSize="9" scale="8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лошарик</cp:lastModifiedBy>
  <cp:lastPrinted>2020-10-16T20:14:23Z</cp:lastPrinted>
  <dcterms:created xsi:type="dcterms:W3CDTF">2020-10-16T19:44:54Z</dcterms:created>
  <dcterms:modified xsi:type="dcterms:W3CDTF">2022-06-25T14:36:45Z</dcterms:modified>
</cp:coreProperties>
</file>