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extended-properties+xml" PartName="/docProps/app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3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Лист1" sheetId="1" r:id="rId4"/>
  </sheets>
  <definedNames/>
  <calcPr/>
</workbook>
</file>

<file path=xl/sharedStrings.xml><?xml version="1.0" encoding="utf-8"?>
<sst xmlns="http://schemas.openxmlformats.org/spreadsheetml/2006/main" count="30" uniqueCount="30">
  <si>
    <t>КАЛЬКУЛЯТОР РАСЧЕТА ТАРЕЛЬЧАТОЙ 
РЕКТИФИКАЦИОННОЙ КОЛОННЫ (ТРК)</t>
  </si>
  <si>
    <t xml:space="preserve">Высота колонны, мм </t>
  </si>
  <si>
    <t>Диаметр колонны внутренний, мм</t>
  </si>
  <si>
    <t>Количество тарелок</t>
  </si>
  <si>
    <t>Межтарелочное расстояние, мм</t>
  </si>
  <si>
    <t>Давление в кубе, мм.рт.ст.</t>
  </si>
  <si>
    <t>Давление в кубе, см.вод.ст.</t>
  </si>
  <si>
    <t>Глубина барботажа, мм</t>
  </si>
  <si>
    <t>Скорость пара в колонне, м/с</t>
  </si>
  <si>
    <t>Объем пара в колонне за час, м3/ч</t>
  </si>
  <si>
    <t>Плотность пара, кг/м3</t>
  </si>
  <si>
    <t>Масса сконденсировавшегося спирта в час, кг/ч</t>
  </si>
  <si>
    <t>Плотность спирта, г/см3</t>
  </si>
  <si>
    <t>Объем сконденсировавшегося спирта в час, л/ч</t>
  </si>
  <si>
    <t>Флегмовое число для кубовой ТРК*</t>
  </si>
  <si>
    <t>Скорость отбора, л/ч</t>
  </si>
  <si>
    <t>Мощность подаваемая без учета теплопотерь, Вт</t>
  </si>
  <si>
    <t>Диаметр отверстий в тарелке, мм</t>
  </si>
  <si>
    <t>Площадь отверстия, мм2</t>
  </si>
  <si>
    <t>Рекомендуемая скорость пара в отверстии, м/с</t>
  </si>
  <si>
    <t>Объем пара, проходящего через отверстие, м3/ч</t>
  </si>
  <si>
    <t>Количество отверстий в тарелке</t>
  </si>
  <si>
    <t xml:space="preserve">Диаметр подводки пара/отвода флегмы, мм </t>
  </si>
  <si>
    <t>задаваемые параметры</t>
  </si>
  <si>
    <t>вычисляемые параметры</t>
  </si>
  <si>
    <t>промежуточные вычисления и значения</t>
  </si>
  <si>
    <t>*-для непрерывной ТРК ФЧ в ячейке задавать исходя из количества</t>
  </si>
  <si>
    <t xml:space="preserve"> тарелок концентрационной части :</t>
  </si>
  <si>
    <t>Среднее ФЧ</t>
  </si>
  <si>
    <t>Число тарелок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</si>
</sst>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2">
    <numFmt numFmtId="164" formatCode="0.0"/>
    <numFmt numFmtId="165" formatCode="0.000"/>
  </numFmts>
  <fonts count="6">
    <font>
      <sz val="11.0"/>
      <color rgb="FF000000"/>
      <name val="Arial"/>
      <scheme val="minor"/>
    </font>
    <font>
      <b/>
      <sz val="11.0"/>
      <color rgb="FFFF0000"/>
      <name val="Calibri"/>
    </font>
    <font/>
    <font>
      <b/>
      <sz val="11.0"/>
      <color rgb="FF000000"/>
      <name val="Calibri"/>
    </font>
    <font>
      <sz val="11.0"/>
      <color rgb="FF000000"/>
      <name val="Calibri"/>
    </font>
    <font>
      <sz val="11.0"/>
      <name val="Calibri"/>
    </font>
  </fonts>
  <fills count="6">
    <fill>
      <patternFill patternType="none"/>
    </fill>
    <fill>
      <patternFill patternType="lightGray"/>
    </fill>
    <fill>
      <patternFill patternType="solid">
        <fgColor rgb="FFCCFFFF"/>
        <bgColor rgb="FFCCFFFF"/>
      </patternFill>
    </fill>
    <fill>
      <patternFill patternType="solid">
        <fgColor rgb="FF00FF00"/>
        <bgColor rgb="FF00FF00"/>
      </patternFill>
    </fill>
    <fill>
      <patternFill patternType="solid">
        <fgColor rgb="FFFFFF00"/>
        <bgColor rgb="FFFFFF00"/>
      </patternFill>
    </fill>
    <fill>
      <patternFill patternType="solid">
        <fgColor rgb="FFFFFFCC"/>
        <bgColor rgb="FFFFFFCC"/>
      </patternFill>
    </fill>
  </fills>
  <borders count="7">
    <border/>
    <border>
      <left/>
      <top/>
    </border>
    <border>
      <top/>
    </border>
    <border>
      <left/>
    </border>
    <border>
      <left/>
      <bottom style="thin">
        <color rgb="FF000000"/>
      </bottom>
    </border>
    <border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29">
    <xf borderId="0" fillId="0" fontId="0" numFmtId="0" xfId="0" applyAlignment="1" applyFont="1">
      <alignment readingOrder="0" shrinkToFit="0" vertical="bottom" wrapText="0"/>
    </xf>
    <xf borderId="1" fillId="2" fontId="1" numFmtId="0" xfId="0" applyAlignment="1" applyBorder="1" applyFill="1" applyFont="1">
      <alignment horizontal="center" shrinkToFit="0" vertical="center" wrapText="1"/>
    </xf>
    <xf borderId="2" fillId="0" fontId="2" numFmtId="0" xfId="0" applyBorder="1" applyFont="1"/>
    <xf borderId="3" fillId="0" fontId="2" numFmtId="0" xfId="0" applyBorder="1" applyFont="1"/>
    <xf borderId="4" fillId="0" fontId="2" numFmtId="0" xfId="0" applyBorder="1" applyFont="1"/>
    <xf borderId="5" fillId="0" fontId="2" numFmtId="0" xfId="0" applyBorder="1" applyFont="1"/>
    <xf borderId="6" fillId="3" fontId="3" numFmtId="0" xfId="0" applyAlignment="1" applyBorder="1" applyFill="1" applyFont="1">
      <alignment horizontal="left" shrinkToFit="0" vertical="center" wrapText="1"/>
    </xf>
    <xf borderId="6" fillId="3" fontId="4" numFmtId="0" xfId="0" applyAlignment="1" applyBorder="1" applyFont="1">
      <alignment horizontal="center" readingOrder="0" vertical="center"/>
    </xf>
    <xf borderId="6" fillId="3" fontId="4" numFmtId="0" xfId="0" applyAlignment="1" applyBorder="1" applyFont="1">
      <alignment horizontal="center" vertical="center"/>
    </xf>
    <xf borderId="6" fillId="4" fontId="3" numFmtId="0" xfId="0" applyAlignment="1" applyBorder="1" applyFill="1" applyFont="1">
      <alignment horizontal="left" shrinkToFit="0" vertical="center" wrapText="1"/>
    </xf>
    <xf borderId="6" fillId="4" fontId="4" numFmtId="164" xfId="0" applyAlignment="1" applyBorder="1" applyFont="1" applyNumberFormat="1">
      <alignment horizontal="center" vertical="center"/>
    </xf>
    <xf borderId="6" fillId="4" fontId="3" numFmtId="164" xfId="0" applyAlignment="1" applyBorder="1" applyFont="1" applyNumberFormat="1">
      <alignment horizontal="center" vertical="center"/>
    </xf>
    <xf borderId="6" fillId="5" fontId="3" numFmtId="0" xfId="0" applyAlignment="1" applyBorder="1" applyFill="1" applyFont="1">
      <alignment horizontal="left" shrinkToFit="0" vertical="center" wrapText="1"/>
    </xf>
    <xf borderId="6" fillId="5" fontId="4" numFmtId="164" xfId="0" applyAlignment="1" applyBorder="1" applyFont="1" applyNumberFormat="1">
      <alignment horizontal="center" vertical="center"/>
    </xf>
    <xf borderId="6" fillId="5" fontId="4" numFmtId="2" xfId="0" applyAlignment="1" applyBorder="1" applyFont="1" applyNumberFormat="1">
      <alignment horizontal="center" vertical="center"/>
    </xf>
    <xf borderId="6" fillId="5" fontId="4" numFmtId="0" xfId="0" applyAlignment="1" applyBorder="1" applyFont="1">
      <alignment horizontal="center" vertical="center"/>
    </xf>
    <xf borderId="6" fillId="5" fontId="3" numFmtId="0" xfId="0" applyAlignment="1" applyBorder="1" applyFont="1">
      <alignment horizontal="left" vertical="center"/>
    </xf>
    <xf borderId="6" fillId="4" fontId="4" numFmtId="165" xfId="0" applyAlignment="1" applyBorder="1" applyFont="1" applyNumberFormat="1">
      <alignment horizontal="center" vertical="center"/>
    </xf>
    <xf borderId="6" fillId="4" fontId="3" numFmtId="165" xfId="0" applyAlignment="1" applyBorder="1" applyFont="1" applyNumberFormat="1">
      <alignment horizontal="left" shrinkToFit="0" vertical="center" wrapText="1"/>
    </xf>
    <xf borderId="6" fillId="4" fontId="4" numFmtId="1" xfId="0" applyAlignment="1" applyBorder="1" applyFont="1" applyNumberFormat="1">
      <alignment horizontal="center" vertical="center"/>
    </xf>
    <xf borderId="6" fillId="5" fontId="4" numFmtId="165" xfId="0" applyAlignment="1" applyBorder="1" applyFont="1" applyNumberFormat="1">
      <alignment horizontal="center" vertical="center"/>
    </xf>
    <xf borderId="0" fillId="0" fontId="4" numFmtId="0" xfId="0" applyAlignment="1" applyFont="1">
      <alignment horizontal="left"/>
    </xf>
    <xf borderId="6" fillId="0" fontId="5" numFmtId="0" xfId="0" applyAlignment="1" applyBorder="1" applyFont="1">
      <alignment horizontal="right"/>
    </xf>
    <xf borderId="6" fillId="3" fontId="4" numFmtId="0" xfId="0" applyBorder="1" applyFont="1"/>
    <xf borderId="6" fillId="4" fontId="4" numFmtId="0" xfId="0" applyBorder="1" applyFont="1"/>
    <xf borderId="6" fillId="5" fontId="4" numFmtId="0" xfId="0" applyBorder="1" applyFont="1"/>
    <xf borderId="0" fillId="0" fontId="4" numFmtId="0" xfId="0" applyFont="1"/>
    <xf borderId="0" fillId="0" fontId="5" numFmtId="0" xfId="0" applyFont="1"/>
    <xf borderId="0" fillId="0" fontId="4" numFmtId="0" xfId="0" applyAlignment="1" applyFont="1">
      <alignment horizontal="right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2</xdr:col>
      <xdr:colOff>0</xdr:colOff>
      <xdr:row>3</xdr:row>
      <xdr:rowOff>0</xdr:rowOff>
    </xdr:from>
    <xdr:ext cx="304800" cy="323850"/>
    <xdr:sp macro="" textlink="">
      <xdr:nvSpPr>
        <xdr:cNvPr descr="160132061277597876.jpg" id="1025" name="AutoShape 1">
          <a:extLst>
            <a:ext uri="{FF2B5EF4-FFF2-40B4-BE49-F238E27FC236}"/>
          </a:extLst>
        </xdr:cNvPr>
        <xdr:cNvSpPr>
          <a:spLocks noChangeAspect="1" noChangeArrowheads="1"/>
        </xdr:cNvSpPr>
      </xdr:nvSpPr>
      <xdr:spPr bwMode="auto">
        <a:xfrm>
          <a:off x="4629150" y="790575"/>
          <a:ext cx="30480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 fLocksWithSheet="0"/>
  </xdr:oneCellAnchor>
  <xdr:oneCellAnchor>
    <xdr:from>
      <xdr:col>2</xdr:col>
      <xdr:colOff>0</xdr:colOff>
      <xdr:row>3</xdr:row>
      <xdr:rowOff>0</xdr:rowOff>
    </xdr:from>
    <xdr:ext cx="304800" cy="323850"/>
    <xdr:sp macro="" textlink="">
      <xdr:nvSpPr>
        <xdr:cNvPr descr="160132061277597876.jpg" id="1026" name="AutoShape 2">
          <a:extLst>
            <a:ext uri="{FF2B5EF4-FFF2-40B4-BE49-F238E27FC236}"/>
          </a:extLst>
        </xdr:cNvPr>
        <xdr:cNvSpPr>
          <a:spLocks noChangeAspect="1" noChangeArrowheads="1"/>
        </xdr:cNvSpPr>
      </xdr:nvSpPr>
      <xdr:spPr bwMode="auto">
        <a:xfrm>
          <a:off x="4629150" y="790575"/>
          <a:ext cx="30480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 fLocksWithSheet="0"/>
  </xdr:oneCellAnchor>
  <xdr:oneCellAnchor>
    <xdr:from>
      <xdr:col>2</xdr:col>
      <xdr:colOff>0</xdr:colOff>
      <xdr:row>3</xdr:row>
      <xdr:rowOff>0</xdr:rowOff>
    </xdr:from>
    <xdr:ext cx="304800" cy="323850"/>
    <xdr:sp macro="" textlink="">
      <xdr:nvSpPr>
        <xdr:cNvPr descr="160132061277597876.jpg" id="1027" name="AutoShape 3">
          <a:extLst>
            <a:ext uri="{FF2B5EF4-FFF2-40B4-BE49-F238E27FC236}"/>
          </a:extLst>
        </xdr:cNvPr>
        <xdr:cNvSpPr>
          <a:spLocks noChangeAspect="1" noChangeArrowheads="1"/>
        </xdr:cNvSpPr>
      </xdr:nvSpPr>
      <xdr:spPr bwMode="auto">
        <a:xfrm>
          <a:off x="4629150" y="790575"/>
          <a:ext cx="30480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 fLocksWithSheet="0"/>
  </xdr:oneCellAnchor>
  <xdr:oneCellAnchor>
    <xdr:from>
      <xdr:col>2</xdr:col>
      <xdr:colOff>0</xdr:colOff>
      <xdr:row>3</xdr:row>
      <xdr:rowOff>0</xdr:rowOff>
    </xdr:from>
    <xdr:ext cx="304800" cy="323850"/>
    <xdr:sp macro="" textlink="">
      <xdr:nvSpPr>
        <xdr:cNvPr descr="160132061277597876.jpg" id="1028" name="AutoShape 4">
          <a:extLst>
            <a:ext uri="{FF2B5EF4-FFF2-40B4-BE49-F238E27FC236}"/>
          </a:extLst>
        </xdr:cNvPr>
        <xdr:cNvSpPr>
          <a:spLocks noChangeAspect="1" noChangeArrowheads="1"/>
        </xdr:cNvSpPr>
      </xdr:nvSpPr>
      <xdr:spPr bwMode="auto">
        <a:xfrm>
          <a:off x="4629150" y="790575"/>
          <a:ext cx="30480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 fLocksWithSheet="0"/>
  </xdr:oneCellAnchor>
  <xdr:oneCellAnchor>
    <xdr:from>
      <xdr:col>2</xdr:col>
      <xdr:colOff>0</xdr:colOff>
      <xdr:row>3</xdr:row>
      <xdr:rowOff>0</xdr:rowOff>
    </xdr:from>
    <xdr:ext cx="304800" cy="323850"/>
    <xdr:sp macro="" textlink="">
      <xdr:nvSpPr>
        <xdr:cNvPr descr="160132061277597876.jpg" id="1029" name="AutoShape 5">
          <a:extLst>
            <a:ext uri="{FF2B5EF4-FFF2-40B4-BE49-F238E27FC236}"/>
          </a:extLst>
        </xdr:cNvPr>
        <xdr:cNvSpPr>
          <a:spLocks noChangeAspect="1" noChangeArrowheads="1"/>
        </xdr:cNvSpPr>
      </xdr:nvSpPr>
      <xdr:spPr bwMode="auto">
        <a:xfrm>
          <a:off x="4629150" y="790575"/>
          <a:ext cx="30480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 fLocksWithSheet="0"/>
  </xdr:oneCellAnchor>
  <xdr:oneCellAnchor>
    <xdr:from>
      <xdr:col>2</xdr:col>
      <xdr:colOff>0</xdr:colOff>
      <xdr:row>3</xdr:row>
      <xdr:rowOff>0</xdr:rowOff>
    </xdr:from>
    <xdr:ext cx="304800" cy="323850"/>
    <xdr:sp macro="" textlink="">
      <xdr:nvSpPr>
        <xdr:cNvPr descr="160132061277597876.jpg" id="1030" name="AutoShape 6">
          <a:extLst>
            <a:ext uri="{FF2B5EF4-FFF2-40B4-BE49-F238E27FC236}"/>
          </a:extLst>
        </xdr:cNvPr>
        <xdr:cNvSpPr>
          <a:spLocks noChangeAspect="1" noChangeArrowheads="1"/>
        </xdr:cNvSpPr>
      </xdr:nvSpPr>
      <xdr:spPr bwMode="auto">
        <a:xfrm>
          <a:off x="4629150" y="790575"/>
          <a:ext cx="30480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 fLocksWithSheet="0"/>
  </xdr:oneCellAnchor>
  <xdr:oneCellAnchor>
    <xdr:from>
      <xdr:col>2</xdr:col>
      <xdr:colOff>0</xdr:colOff>
      <xdr:row>3</xdr:row>
      <xdr:rowOff>0</xdr:rowOff>
    </xdr:from>
    <xdr:ext cx="304800" cy="323850"/>
    <xdr:sp macro="" textlink="">
      <xdr:nvSpPr>
        <xdr:cNvPr descr="160132061277597876.jpg" id="1031" name="AutoShape 7">
          <a:extLst>
            <a:ext uri="{FF2B5EF4-FFF2-40B4-BE49-F238E27FC236}"/>
          </a:extLst>
        </xdr:cNvPr>
        <xdr:cNvSpPr>
          <a:spLocks noChangeAspect="1" noChangeArrowheads="1"/>
        </xdr:cNvSpPr>
      </xdr:nvSpPr>
      <xdr:spPr bwMode="auto">
        <a:xfrm>
          <a:off x="4629150" y="790575"/>
          <a:ext cx="30480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 fLocksWithSheet="0"/>
  </xdr:oneCellAnchor>
  <xdr:oneCellAnchor>
    <xdr:from>
      <xdr:col>2</xdr:col>
      <xdr:colOff>0</xdr:colOff>
      <xdr:row>3</xdr:row>
      <xdr:rowOff>0</xdr:rowOff>
    </xdr:from>
    <xdr:ext cx="304800" cy="323850"/>
    <xdr:sp macro="" textlink="">
      <xdr:nvSpPr>
        <xdr:cNvPr descr="160132061277597876.jpg" id="1032" name="AutoShape 8">
          <a:extLst>
            <a:ext uri="{FF2B5EF4-FFF2-40B4-BE49-F238E27FC236}"/>
          </a:extLst>
        </xdr:cNvPr>
        <xdr:cNvSpPr>
          <a:spLocks noChangeAspect="1" noChangeArrowheads="1"/>
        </xdr:cNvSpPr>
      </xdr:nvSpPr>
      <xdr:spPr bwMode="auto">
        <a:xfrm>
          <a:off x="4629150" y="790575"/>
          <a:ext cx="30480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 fLocksWithSheet="0"/>
  </xdr:oneCellAnchor>
  <xdr:oneCellAnchor>
    <xdr:from>
      <xdr:col>2</xdr:col>
      <xdr:colOff>0</xdr:colOff>
      <xdr:row>3</xdr:row>
      <xdr:rowOff>0</xdr:rowOff>
    </xdr:from>
    <xdr:ext cx="304800" cy="323850"/>
    <xdr:sp macro="" textlink="">
      <xdr:nvSpPr>
        <xdr:cNvPr descr="160132061277597876.jpg" id="1033" name="AutoShape 9">
          <a:extLst>
            <a:ext uri="{FF2B5EF4-FFF2-40B4-BE49-F238E27FC236}"/>
          </a:extLst>
        </xdr:cNvPr>
        <xdr:cNvSpPr>
          <a:spLocks noChangeAspect="1" noChangeArrowheads="1"/>
        </xdr:cNvSpPr>
      </xdr:nvSpPr>
      <xdr:spPr bwMode="auto">
        <a:xfrm>
          <a:off x="4629150" y="790575"/>
          <a:ext cx="30480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 fLocksWithSheet="0"/>
  </xdr:oneCellAnchor>
</xdr:wsDr>
</file>

<file path=xl/theme/theme1.xml><?xml version="1.0" encoding="utf-8"?>
<a:theme xmlns:a="http://schemas.openxmlformats.org/drawingml/2006/main" xmlns:r="http://schemas.openxmlformats.org/officeDocument/2006/relationships" name="Тема Office">
  <a:themeElements>
    <a:clrScheme name="Стандартная">
      <a:dk1>
        <a:sysClr lastClr="000000" val="windowText"/>
      </a:dk1>
      <a:lt1>
        <a:sysClr lastClr="FFFFFF" val="window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cap="flat" cmpd="sng" w="6350" algn="ctr">
          <a:solidFill>
            <a:schemeClr val="phClr"/>
          </a:solidFill>
          <a:prstDash val="solid"/>
          <a:miter lim="800000"/>
        </a:ln>
        <a:ln cap="flat" cmpd="sng" w="12700" algn="ctr">
          <a:solidFill>
            <a:schemeClr val="phClr"/>
          </a:solidFill>
          <a:prstDash val="solid"/>
          <a:miter lim="800000"/>
        </a:ln>
        <a:ln cap="flat" cmpd="sng" w="19050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rotWithShape="0" algn="ctr" dir="5400000" dist="1905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 fitToPage="1"/>
  </sheetPr>
  <sheetViews>
    <sheetView workbookViewId="0"/>
  </sheetViews>
  <sheetFormatPr customHeight="1" defaultColWidth="14.43" defaultRowHeight="15.0"/>
  <cols>
    <col customWidth="1" min="1" max="1" width="54.43"/>
    <col customWidth="1" min="2" max="2" width="15.0"/>
    <col customWidth="1" min="3" max="3" width="7.0"/>
    <col customWidth="1" min="4" max="4" width="7.57"/>
    <col customWidth="1" min="5" max="6" width="14.43"/>
  </cols>
  <sheetData>
    <row r="1" ht="15.0" customHeight="1">
      <c r="A1" s="1" t="s">
        <v>0</v>
      </c>
      <c r="B1" s="2"/>
      <c r="C1">
        <v>1.0</v>
      </c>
      <c r="D1" t="str">
        <f t="shared" ref="D1:D32" si="1">D2+0.2</f>
        <v>12.4</v>
      </c>
    </row>
    <row r="2" ht="32.25" customHeight="1">
      <c r="A2" s="3"/>
      <c r="C2">
        <v>2.0</v>
      </c>
      <c r="D2" t="str">
        <f t="shared" si="1"/>
        <v>12.2</v>
      </c>
    </row>
    <row r="3">
      <c r="A3" s="4"/>
      <c r="B3" s="5"/>
      <c r="C3">
        <v>3.0</v>
      </c>
      <c r="D3" t="str">
        <f t="shared" si="1"/>
        <v>12</v>
      </c>
    </row>
    <row r="4">
      <c r="A4" s="6" t="s">
        <v>1</v>
      </c>
      <c r="B4" s="7">
        <v>3300.0</v>
      </c>
      <c r="C4">
        <v>4.0</v>
      </c>
      <c r="D4" t="str">
        <f t="shared" si="1"/>
        <v>11.8</v>
      </c>
    </row>
    <row r="5">
      <c r="A5" s="6" t="s">
        <v>2</v>
      </c>
      <c r="B5" s="8">
        <v>72.3</v>
      </c>
      <c r="C5">
        <v>5.0</v>
      </c>
      <c r="D5" t="str">
        <f t="shared" si="1"/>
        <v>11.6</v>
      </c>
    </row>
    <row r="6">
      <c r="A6" s="6" t="s">
        <v>3</v>
      </c>
      <c r="B6" s="8">
        <v>42.0</v>
      </c>
      <c r="C6">
        <v>6.0</v>
      </c>
      <c r="D6" t="str">
        <f t="shared" si="1"/>
        <v>11.4</v>
      </c>
    </row>
    <row r="7">
      <c r="A7" s="9" t="s">
        <v>4</v>
      </c>
      <c r="B7" s="10" t="str">
        <f>B4/(B6+1)/1</f>
        <v>76.7</v>
      </c>
      <c r="C7">
        <v>7.0</v>
      </c>
      <c r="D7" t="str">
        <f t="shared" si="1"/>
        <v>11.2</v>
      </c>
    </row>
    <row r="8">
      <c r="A8" s="9" t="s">
        <v>5</v>
      </c>
      <c r="B8" s="10" t="str">
        <f>1.4*B6*B10*807/13540</f>
        <v>23.4</v>
      </c>
      <c r="C8">
        <v>8.0</v>
      </c>
      <c r="D8" t="str">
        <f t="shared" si="1"/>
        <v>11</v>
      </c>
    </row>
    <row r="9" ht="16.5" customHeight="1">
      <c r="A9" s="9" t="s">
        <v>6</v>
      </c>
      <c r="B9" s="11" t="str">
        <f>B8*1.359544</f>
        <v>31.8</v>
      </c>
      <c r="C9">
        <v>9.0</v>
      </c>
      <c r="D9" t="str">
        <f t="shared" si="1"/>
        <v>10.8</v>
      </c>
    </row>
    <row r="10">
      <c r="A10" s="12" t="s">
        <v>7</v>
      </c>
      <c r="B10" s="13" t="str">
        <f>B7/11.5</f>
        <v>6.7</v>
      </c>
      <c r="C10">
        <v>10.0</v>
      </c>
      <c r="D10" t="str">
        <f t="shared" si="1"/>
        <v>10.6</v>
      </c>
    </row>
    <row r="11">
      <c r="A11" s="12" t="s">
        <v>8</v>
      </c>
      <c r="B11" s="14" t="str">
        <f>((0.305*B7)/(60+(0.05*B7)))-(0.012*B10)</f>
        <v>0.29</v>
      </c>
      <c r="C11">
        <v>11.0</v>
      </c>
      <c r="D11" t="str">
        <f t="shared" si="1"/>
        <v>10.4</v>
      </c>
    </row>
    <row r="12">
      <c r="A12" s="12" t="s">
        <v>9</v>
      </c>
      <c r="B12" s="13" t="str">
        <f>3.1416*B5*B5*B11*3600/4000000</f>
        <v>4.2</v>
      </c>
      <c r="C12">
        <v>12.0</v>
      </c>
      <c r="D12" t="str">
        <f t="shared" si="1"/>
        <v>10.2</v>
      </c>
    </row>
    <row r="13">
      <c r="A13" s="12" t="s">
        <v>10</v>
      </c>
      <c r="B13" s="15">
        <v>1.6</v>
      </c>
      <c r="C13">
        <v>13.0</v>
      </c>
      <c r="D13" t="str">
        <f t="shared" si="1"/>
        <v>10</v>
      </c>
    </row>
    <row r="14">
      <c r="A14" s="12" t="s">
        <v>11</v>
      </c>
      <c r="B14" s="13" t="str">
        <f>B12*B13</f>
        <v>6.8</v>
      </c>
      <c r="C14">
        <v>14.0</v>
      </c>
      <c r="D14" t="str">
        <f t="shared" si="1"/>
        <v>9.8</v>
      </c>
    </row>
    <row r="15">
      <c r="A15" s="12" t="s">
        <v>12</v>
      </c>
      <c r="B15" s="13">
        <v>0.805</v>
      </c>
      <c r="C15">
        <v>15.0</v>
      </c>
      <c r="D15" t="str">
        <f t="shared" si="1"/>
        <v>9.6</v>
      </c>
    </row>
    <row r="16">
      <c r="A16" s="12" t="s">
        <v>13</v>
      </c>
      <c r="B16" s="13" t="str">
        <f>B14/B15</f>
        <v>8.4</v>
      </c>
      <c r="C16">
        <v>16.0</v>
      </c>
      <c r="D16" t="str">
        <f t="shared" si="1"/>
        <v>9.4</v>
      </c>
    </row>
    <row r="17">
      <c r="A17" s="16" t="s">
        <v>14</v>
      </c>
      <c r="B17" s="15">
        <v>3.0</v>
      </c>
      <c r="C17">
        <v>17.0</v>
      </c>
      <c r="D17" t="str">
        <f t="shared" si="1"/>
        <v>9.2</v>
      </c>
    </row>
    <row r="18">
      <c r="A18" s="9" t="s">
        <v>15</v>
      </c>
      <c r="B18" s="17" t="str">
        <f>B16/(B17+1)</f>
        <v>2.105</v>
      </c>
      <c r="C18">
        <v>18.0</v>
      </c>
      <c r="D18" t="str">
        <f t="shared" si="1"/>
        <v>9</v>
      </c>
    </row>
    <row r="19">
      <c r="A19" s="18" t="s">
        <v>16</v>
      </c>
      <c r="B19" s="19" t="str">
        <f>B14*1000*0.9/3.6</f>
        <v>1694</v>
      </c>
      <c r="C19">
        <v>19.0</v>
      </c>
      <c r="D19" t="str">
        <f t="shared" si="1"/>
        <v>8.8</v>
      </c>
    </row>
    <row r="20">
      <c r="A20" s="6" t="s">
        <v>17</v>
      </c>
      <c r="B20" s="8">
        <v>3.2</v>
      </c>
      <c r="C20">
        <v>20.0</v>
      </c>
      <c r="D20" t="str">
        <f t="shared" si="1"/>
        <v>8.6</v>
      </c>
    </row>
    <row r="21" ht="15.75" customHeight="1">
      <c r="A21" s="12" t="s">
        <v>18</v>
      </c>
      <c r="B21" s="13" t="str">
        <f>3.1416*(B20/2)*(B20/2)</f>
        <v>8.0</v>
      </c>
      <c r="C21">
        <v>21.0</v>
      </c>
      <c r="D21" t="str">
        <f t="shared" si="1"/>
        <v>8.4</v>
      </c>
    </row>
    <row r="22" ht="15.75" customHeight="1">
      <c r="A22" s="12" t="s">
        <v>19</v>
      </c>
      <c r="B22" s="14" t="str">
        <f>-8*EXP(-6*B7*B7)+0.0081*B7+1.975</f>
        <v>2.60</v>
      </c>
      <c r="C22">
        <v>22.0</v>
      </c>
      <c r="D22" t="str">
        <f t="shared" si="1"/>
        <v>8.2</v>
      </c>
    </row>
    <row r="23" ht="15.75" customHeight="1">
      <c r="A23" s="12" t="s">
        <v>20</v>
      </c>
      <c r="B23" s="20" t="str">
        <f>3.1416*B20*B20*B22*3600/4000000</f>
        <v>0.075</v>
      </c>
      <c r="C23">
        <v>23.0</v>
      </c>
      <c r="D23" t="str">
        <f t="shared" si="1"/>
        <v>8</v>
      </c>
    </row>
    <row r="24" ht="15.75" customHeight="1">
      <c r="A24" s="18" t="s">
        <v>21</v>
      </c>
      <c r="B24" s="19" t="str">
        <f>B12/B23</f>
        <v>56</v>
      </c>
      <c r="C24">
        <v>24.0</v>
      </c>
      <c r="D24" t="str">
        <f t="shared" si="1"/>
        <v>7.8</v>
      </c>
    </row>
    <row r="25" ht="15.75" customHeight="1">
      <c r="A25" s="9" t="s">
        <v>22</v>
      </c>
      <c r="B25" s="19" t="str">
        <f>2*SQRT(B19/(900*1.6*8*3.1416*1000))*1000</f>
        <v>14</v>
      </c>
      <c r="C25">
        <v>25.0</v>
      </c>
      <c r="D25" t="str">
        <f t="shared" si="1"/>
        <v>7.6</v>
      </c>
    </row>
    <row r="26" ht="15.75" customHeight="1">
      <c r="A26" s="21"/>
      <c r="C26">
        <v>26.0</v>
      </c>
      <c r="D26" t="str">
        <f t="shared" si="1"/>
        <v>7.4</v>
      </c>
    </row>
    <row r="27" ht="15.75" customHeight="1">
      <c r="A27" s="22" t="s">
        <v>23</v>
      </c>
      <c r="B27" s="23"/>
      <c r="C27">
        <v>27.0</v>
      </c>
      <c r="D27" t="str">
        <f t="shared" si="1"/>
        <v>7.2</v>
      </c>
    </row>
    <row r="28" ht="15.75" customHeight="1">
      <c r="A28" s="22" t="s">
        <v>24</v>
      </c>
      <c r="B28" s="24"/>
      <c r="C28">
        <v>28.0</v>
      </c>
      <c r="D28" t="str">
        <f t="shared" si="1"/>
        <v>7</v>
      </c>
    </row>
    <row r="29" ht="15.75" customHeight="1">
      <c r="A29" s="22" t="s">
        <v>25</v>
      </c>
      <c r="B29" s="25"/>
      <c r="C29">
        <v>29.0</v>
      </c>
      <c r="D29" t="str">
        <f t="shared" si="1"/>
        <v>6.8</v>
      </c>
    </row>
    <row r="30" ht="15.75" customHeight="1">
      <c r="A30" s="26"/>
      <c r="B30" s="26"/>
      <c r="C30">
        <v>30.0</v>
      </c>
      <c r="D30" t="str">
        <f t="shared" si="1"/>
        <v>6.6</v>
      </c>
    </row>
    <row r="31" ht="15.75" customHeight="1">
      <c r="A31" s="27" t="s">
        <v>26</v>
      </c>
      <c r="B31" s="26"/>
      <c r="C31">
        <v>31.0</v>
      </c>
      <c r="D31" t="str">
        <f t="shared" si="1"/>
        <v>6.4</v>
      </c>
    </row>
    <row r="32" ht="15.75" customHeight="1">
      <c r="A32" s="27" t="s">
        <v>27</v>
      </c>
      <c r="B32" s="26"/>
      <c r="C32">
        <v>32.0</v>
      </c>
      <c r="D32" t="str">
        <f t="shared" si="1"/>
        <v>6.2</v>
      </c>
    </row>
    <row r="33" ht="15.75" customHeight="1">
      <c r="A33" s="28" t="s">
        <v>28</v>
      </c>
      <c r="B33" t="s">
        <v>29</v>
      </c>
      <c r="C33">
        <v>33.0</v>
      </c>
      <c r="D33">
        <v>6.0</v>
      </c>
    </row>
    <row r="34" ht="15.75" customHeight="1">
      <c r="A34">
        <v>2.5</v>
      </c>
      <c r="B34" s="21">
        <v>52.0</v>
      </c>
      <c r="C34">
        <v>34.0</v>
      </c>
      <c r="D34">
        <v>5.5</v>
      </c>
    </row>
    <row r="35" ht="15.75" customHeight="1">
      <c r="A35">
        <v>2.7</v>
      </c>
      <c r="B35" s="21">
        <v>46.0</v>
      </c>
      <c r="C35">
        <v>35.0</v>
      </c>
      <c r="D35">
        <v>5.0</v>
      </c>
    </row>
    <row r="36" ht="15.75" customHeight="1">
      <c r="A36">
        <v>3.0</v>
      </c>
      <c r="B36" s="21">
        <v>42.0</v>
      </c>
      <c r="C36">
        <v>36.0</v>
      </c>
      <c r="D36">
        <v>4.6</v>
      </c>
    </row>
    <row r="37" ht="15.75" customHeight="1">
      <c r="A37">
        <v>4.0</v>
      </c>
      <c r="B37" s="21">
        <v>38.0</v>
      </c>
      <c r="C37">
        <v>37.0</v>
      </c>
      <c r="D37">
        <v>4.4</v>
      </c>
    </row>
    <row r="38" ht="15.75" customHeight="1">
      <c r="A38" s="26">
        <v>5.0</v>
      </c>
      <c r="B38" s="26">
        <v>33.0</v>
      </c>
      <c r="C38">
        <v>38.0</v>
      </c>
      <c r="D38">
        <v>4.0</v>
      </c>
    </row>
    <row r="39" ht="15.75" customHeight="1">
      <c r="A39" s="26"/>
      <c r="B39" s="26"/>
      <c r="C39">
        <v>39.0</v>
      </c>
      <c r="D39">
        <v>3.6</v>
      </c>
    </row>
    <row r="40" ht="15.75" customHeight="1">
      <c r="A40" s="26"/>
      <c r="B40" s="26"/>
      <c r="C40">
        <v>40.0</v>
      </c>
      <c r="D40">
        <v>3.3</v>
      </c>
    </row>
    <row r="41" ht="15.75" customHeight="1">
      <c r="A41" s="26"/>
      <c r="B41" s="26"/>
      <c r="C41">
        <v>41.0</v>
      </c>
      <c r="D41">
        <v>3.1</v>
      </c>
    </row>
    <row r="42" ht="15.75" customHeight="1">
      <c r="A42" s="26"/>
      <c r="B42" s="26"/>
      <c r="C42">
        <v>42.0</v>
      </c>
      <c r="D42">
        <v>3.0</v>
      </c>
    </row>
    <row r="43" ht="15.75" customHeight="1">
      <c r="A43" s="21"/>
      <c r="C43">
        <v>43.0</v>
      </c>
      <c r="D43">
        <v>2.9</v>
      </c>
    </row>
    <row r="44" ht="15.75" customHeight="1">
      <c r="A44" s="21"/>
      <c r="C44">
        <v>44.0</v>
      </c>
      <c r="D44">
        <v>2.8</v>
      </c>
    </row>
    <row r="45" ht="15.75" customHeight="1">
      <c r="A45" s="21"/>
      <c r="C45">
        <v>45.0</v>
      </c>
      <c r="D45">
        <v>2.7</v>
      </c>
    </row>
    <row r="46" ht="15.75" customHeight="1">
      <c r="A46" s="21"/>
      <c r="C46">
        <v>46.0</v>
      </c>
      <c r="D46">
        <v>2.7</v>
      </c>
    </row>
    <row r="47" ht="15.75" customHeight="1">
      <c r="A47" s="21"/>
      <c r="C47">
        <v>47.0</v>
      </c>
      <c r="D47">
        <v>2.6</v>
      </c>
    </row>
    <row r="48" ht="15.75" customHeight="1">
      <c r="A48" s="21"/>
      <c r="C48">
        <v>48.0</v>
      </c>
      <c r="D48">
        <v>2.6</v>
      </c>
    </row>
    <row r="49" ht="15.75" customHeight="1">
      <c r="A49" s="21"/>
      <c r="C49">
        <v>49.0</v>
      </c>
      <c r="D49">
        <v>2.6</v>
      </c>
    </row>
    <row r="50" ht="15.75" customHeight="1">
      <c r="A50" s="21"/>
      <c r="C50">
        <v>50.0</v>
      </c>
      <c r="D50">
        <v>2.6</v>
      </c>
    </row>
    <row r="51" ht="15.75" customHeight="1">
      <c r="A51" s="21"/>
      <c r="C51">
        <v>51.0</v>
      </c>
      <c r="D51">
        <v>2.5</v>
      </c>
    </row>
    <row r="52" ht="15.75" customHeight="1">
      <c r="A52" s="21"/>
      <c r="C52">
        <v>52.0</v>
      </c>
      <c r="D52">
        <v>2.5</v>
      </c>
    </row>
    <row r="53" ht="15.75" customHeight="1">
      <c r="A53" s="21"/>
      <c r="C53">
        <v>53.0</v>
      </c>
      <c r="D53">
        <v>2.5</v>
      </c>
    </row>
    <row r="54" ht="15.75" customHeight="1">
      <c r="A54" s="21"/>
      <c r="C54">
        <v>54.0</v>
      </c>
      <c r="D54">
        <v>2.5</v>
      </c>
    </row>
    <row r="55" ht="15.75" customHeight="1">
      <c r="A55" s="21"/>
      <c r="C55">
        <v>55.0</v>
      </c>
      <c r="D55">
        <v>2.5</v>
      </c>
    </row>
    <row r="56" ht="15.75" customHeight="1">
      <c r="A56" s="21"/>
      <c r="C56">
        <v>56.0</v>
      </c>
      <c r="D56">
        <v>2.5</v>
      </c>
    </row>
    <row r="57" ht="15.75" customHeight="1">
      <c r="A57" s="21"/>
      <c r="C57">
        <v>57.0</v>
      </c>
      <c r="D57">
        <v>2.5</v>
      </c>
    </row>
    <row r="58" ht="15.75" customHeight="1">
      <c r="A58" s="21"/>
      <c r="C58">
        <v>58.0</v>
      </c>
      <c r="D58">
        <v>2.5</v>
      </c>
    </row>
    <row r="59" ht="15.75" customHeight="1">
      <c r="A59" s="21"/>
      <c r="C59">
        <v>59.0</v>
      </c>
      <c r="D59">
        <v>2.5</v>
      </c>
    </row>
    <row r="60" ht="15.75" customHeight="1">
      <c r="A60" s="21"/>
      <c r="C60">
        <v>60.0</v>
      </c>
      <c r="D60">
        <v>2.5</v>
      </c>
    </row>
    <row r="61" ht="15.75" customHeight="1">
      <c r="A61" s="21"/>
      <c r="C61">
        <v>61.0</v>
      </c>
      <c r="D61">
        <v>2.5</v>
      </c>
    </row>
    <row r="62" ht="15.75" customHeight="1">
      <c r="A62" s="21"/>
      <c r="C62">
        <v>62.0</v>
      </c>
      <c r="D62">
        <v>2.5</v>
      </c>
    </row>
    <row r="63" ht="15.75" customHeight="1">
      <c r="A63" s="21"/>
      <c r="C63">
        <v>63.0</v>
      </c>
      <c r="D63">
        <v>2.5</v>
      </c>
    </row>
    <row r="64" ht="15.75" customHeight="1">
      <c r="A64" s="21"/>
      <c r="C64">
        <v>64.0</v>
      </c>
      <c r="D64">
        <v>2.5</v>
      </c>
    </row>
    <row r="65" ht="15.75" customHeight="1">
      <c r="A65" s="21"/>
      <c r="C65">
        <v>65.0</v>
      </c>
      <c r="D65">
        <v>2.5</v>
      </c>
    </row>
    <row r="66" ht="15.75" customHeight="1">
      <c r="A66" s="21"/>
      <c r="C66">
        <v>66.0</v>
      </c>
      <c r="D66">
        <v>2.5</v>
      </c>
    </row>
    <row r="67" ht="15.75" customHeight="1">
      <c r="A67" s="21"/>
      <c r="C67">
        <v>67.0</v>
      </c>
      <c r="D67">
        <v>2.5</v>
      </c>
    </row>
    <row r="68" ht="15.75" customHeight="1">
      <c r="A68" s="21"/>
      <c r="C68">
        <v>68.0</v>
      </c>
      <c r="D68">
        <v>2.5</v>
      </c>
    </row>
    <row r="69" ht="15.75" customHeight="1">
      <c r="A69" s="21"/>
      <c r="C69">
        <v>69.0</v>
      </c>
      <c r="D69">
        <v>2.5</v>
      </c>
    </row>
    <row r="70" ht="15.75" customHeight="1">
      <c r="A70" s="21"/>
      <c r="C70">
        <v>70.0</v>
      </c>
      <c r="D70">
        <v>2.5</v>
      </c>
    </row>
    <row r="71" ht="15.75" customHeight="1">
      <c r="A71" s="21"/>
      <c r="C71">
        <v>71.0</v>
      </c>
      <c r="D71">
        <v>2.5</v>
      </c>
    </row>
    <row r="72" ht="15.75" customHeight="1">
      <c r="A72" s="21"/>
      <c r="C72">
        <v>72.0</v>
      </c>
      <c r="D72">
        <v>2.5</v>
      </c>
    </row>
    <row r="73" ht="15.75" customHeight="1">
      <c r="A73" s="21"/>
      <c r="C73">
        <v>73.0</v>
      </c>
      <c r="D73">
        <v>2.5</v>
      </c>
    </row>
    <row r="74" ht="15.75" customHeight="1">
      <c r="A74" s="21"/>
      <c r="C74">
        <v>74.0</v>
      </c>
      <c r="D74">
        <v>2.5</v>
      </c>
    </row>
    <row r="75" ht="15.75" customHeight="1">
      <c r="A75" s="21"/>
      <c r="C75">
        <v>75.0</v>
      </c>
      <c r="D75">
        <v>2.5</v>
      </c>
    </row>
    <row r="76" ht="15.75" customHeight="1">
      <c r="A76" s="21"/>
    </row>
    <row r="77" ht="15.75" customHeight="1">
      <c r="A77" s="21"/>
    </row>
    <row r="78" ht="15.75" customHeight="1">
      <c r="A78" s="21"/>
    </row>
    <row r="79" ht="15.75" customHeight="1">
      <c r="A79" s="21"/>
    </row>
    <row r="80" ht="15.75" customHeight="1">
      <c r="A80" s="21"/>
    </row>
    <row r="81" ht="15.75" customHeight="1">
      <c r="A81" s="21"/>
    </row>
    <row r="82" ht="15.75" customHeight="1">
      <c r="A82" s="21"/>
    </row>
    <row r="83" ht="15.75" customHeight="1">
      <c r="A83" s="21"/>
    </row>
    <row r="84" ht="15.75" customHeight="1">
      <c r="A84" s="21"/>
    </row>
    <row r="85" ht="15.75" customHeight="1">
      <c r="A85" s="21"/>
    </row>
    <row r="86" ht="15.75" customHeight="1">
      <c r="A86" s="21"/>
    </row>
    <row r="87" ht="15.75" customHeight="1">
      <c r="A87" s="21"/>
    </row>
    <row r="88" ht="15.75" customHeight="1">
      <c r="A88" s="21"/>
    </row>
    <row r="89" ht="15.75" customHeight="1">
      <c r="A89" s="21"/>
    </row>
    <row r="90" ht="15.75" customHeight="1">
      <c r="A90" s="21"/>
    </row>
    <row r="91" ht="15.75" customHeight="1">
      <c r="A91" s="21"/>
    </row>
    <row r="92" ht="15.75" customHeight="1">
      <c r="A92" s="21"/>
    </row>
    <row r="93" ht="15.75" customHeight="1">
      <c r="A93" s="21"/>
    </row>
    <row r="94" ht="15.75" customHeight="1">
      <c r="A94" s="21"/>
    </row>
    <row r="95" ht="15.75" customHeight="1">
      <c r="A95" s="21"/>
    </row>
    <row r="96" ht="15.75" customHeight="1">
      <c r="A96" s="21"/>
    </row>
    <row r="97" ht="15.75" customHeight="1">
      <c r="A97" s="21"/>
    </row>
    <row r="98" ht="15.75" customHeight="1">
      <c r="A98" s="21"/>
    </row>
    <row r="99" ht="15.75" customHeight="1">
      <c r="A99" s="21"/>
    </row>
    <row r="100" ht="15.75" customHeight="1">
      <c r="A100" s="21"/>
    </row>
    <row r="101" ht="15.75" customHeight="1">
      <c r="A101" s="21"/>
    </row>
  </sheetData>
  <mergeCells count="1">
    <mergeCell ref="A1:B3"/>
  </mergeCells>
  <dataValidations>
    <dataValidation type="list" allowBlank="1" showErrorMessage="1" sqref="B6">
      <formula1>$C$30:$C$52</formula1>
    </dataValidation>
  </dataValidations>
  <printOptions/>
  <pageMargins bottom="0.75" footer="0.0" header="0.0" left="0.7" right="0.7" top="0.75"/>
  <pageSetup paperSize="9"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Company>SPecialiST RePack</Company>
  <ScaleCrop>false</ScaleCrop>
  <HeadingPairs>
    <vt:vector baseType="variant" size="4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baseType="lpstr" size="2">
      <vt:lpstr>Лист1</vt:lpstr>
      <vt:lpstr>Лист1!Область_печати</vt:lpstr>
    </vt:vector>
  </TitlesOfParts>
  <LinksUpToDate>false</LinksUpToDate>
  <SharedDoc>false</SharedDoc>
  <HyperlinksChanged>false</HyperlinksChanged>
  <Application>Excel Android</Application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2020-10-16T19:44:54Z</dcterms:created>
  <dc:creator>Windows User</dc:creator>
  <cp:lastModifiedBy>лошарик</cp:lastModifiedBy>
  <cp:lastPrinted>2020-10-16T20:14:23Z</cp:lastPrinted>
  <dcterms:modified xsi:type="dcterms:W3CDTF">2022-06-25T14:36:45Z</dcterms:modified>
</cp:coreProperties>
</file>