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xa\Documents\Arduino\pro_mini_ntc_3_09\Справочная информация\"/>
    </mc:Choice>
  </mc:AlternateContent>
  <xr:revisionPtr revIDLastSave="0" documentId="13_ncr:1_{CB21900E-2F90-4FFB-86D6-0615AC14B980}" xr6:coauthVersionLast="45" xr6:coauthVersionMax="45" xr10:uidLastSave="{00000000-0000-0000-0000-000000000000}"/>
  <bookViews>
    <workbookView xWindow="15432" yWindow="2448" windowWidth="21144" windowHeight="16464" xr2:uid="{963E5BCC-41ED-4F71-9DF7-E518A5F20EC7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D2" i="1"/>
  <c r="C19" i="1" l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1" i="1"/>
  <c r="C12" i="1"/>
  <c r="C13" i="1"/>
  <c r="C14" i="1"/>
  <c r="C15" i="1"/>
  <c r="C16" i="1"/>
  <c r="C17" i="1"/>
  <c r="C18" i="1"/>
  <c r="C10" i="1"/>
  <c r="C9" i="1"/>
  <c r="D31" i="1" l="1"/>
  <c r="D32" i="1"/>
  <c r="D33" i="1"/>
  <c r="D34" i="1"/>
  <c r="D35" i="1"/>
  <c r="D37" i="1"/>
  <c r="D39" i="1"/>
  <c r="D40" i="1"/>
  <c r="E40" i="1" s="1"/>
  <c r="D41" i="1"/>
  <c r="D42" i="1"/>
  <c r="D43" i="1"/>
  <c r="D44" i="1"/>
  <c r="E44" i="1" s="1"/>
  <c r="D45" i="1"/>
  <c r="D46" i="1"/>
  <c r="D47" i="1"/>
  <c r="E47" i="1" s="1"/>
  <c r="D48" i="1"/>
  <c r="D49" i="1"/>
  <c r="D50" i="1"/>
  <c r="D52" i="1"/>
  <c r="D53" i="1"/>
  <c r="D54" i="1"/>
  <c r="D55" i="1"/>
  <c r="D56" i="1"/>
  <c r="D57" i="1"/>
  <c r="D58" i="1"/>
  <c r="D59" i="1"/>
  <c r="D60" i="1"/>
  <c r="E60" i="1" s="1"/>
  <c r="D61" i="1"/>
  <c r="D62" i="1"/>
  <c r="D63" i="1"/>
  <c r="D64" i="1"/>
  <c r="E64" i="1" s="1"/>
  <c r="D65" i="1"/>
  <c r="D66" i="1"/>
  <c r="D67" i="1"/>
  <c r="D68" i="1"/>
  <c r="D69" i="1"/>
  <c r="D70" i="1"/>
  <c r="D71" i="1"/>
  <c r="D72" i="1"/>
  <c r="E72" i="1" s="1"/>
  <c r="D73" i="1"/>
  <c r="D74" i="1"/>
  <c r="D75" i="1"/>
  <c r="D76" i="1"/>
  <c r="D77" i="1"/>
  <c r="D78" i="1"/>
  <c r="D79" i="1"/>
  <c r="D80" i="1"/>
  <c r="D81" i="1"/>
  <c r="D82" i="1"/>
  <c r="D83" i="1"/>
  <c r="D85" i="1"/>
  <c r="D87" i="1"/>
  <c r="D88" i="1"/>
  <c r="E88" i="1" s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E108" i="1" s="1"/>
  <c r="D109" i="1"/>
  <c r="D110" i="1"/>
  <c r="D111" i="1"/>
  <c r="D112" i="1"/>
  <c r="E112" i="1" s="1"/>
  <c r="D113" i="1"/>
  <c r="D115" i="1"/>
  <c r="D116" i="1"/>
  <c r="E116" i="1" s="1"/>
  <c r="D117" i="1"/>
  <c r="D118" i="1"/>
  <c r="D119" i="1"/>
  <c r="D120" i="1"/>
  <c r="D121" i="1"/>
  <c r="D122" i="1"/>
  <c r="D123" i="1"/>
  <c r="D124" i="1"/>
  <c r="D125" i="1"/>
  <c r="D126" i="1"/>
  <c r="D127" i="1"/>
  <c r="D128" i="1"/>
  <c r="E128" i="1" s="1"/>
  <c r="D129" i="1"/>
  <c r="D130" i="1"/>
  <c r="D131" i="1"/>
  <c r="D132" i="1"/>
  <c r="D133" i="1"/>
  <c r="D134" i="1"/>
  <c r="D135" i="1"/>
  <c r="D136" i="1"/>
  <c r="E136" i="1" s="1"/>
  <c r="D137" i="1"/>
  <c r="D138" i="1"/>
  <c r="D139" i="1"/>
  <c r="D140" i="1"/>
  <c r="D141" i="1"/>
  <c r="D142" i="1"/>
  <c r="D143" i="1"/>
  <c r="E143" i="1" s="1"/>
  <c r="D144" i="1"/>
  <c r="E144" i="1" s="1"/>
  <c r="D145" i="1"/>
  <c r="D146" i="1"/>
  <c r="D147" i="1"/>
  <c r="D148" i="1"/>
  <c r="D149" i="1"/>
  <c r="D151" i="1"/>
  <c r="D152" i="1"/>
  <c r="D153" i="1"/>
  <c r="D154" i="1"/>
  <c r="D155" i="1"/>
  <c r="D156" i="1"/>
  <c r="D157" i="1"/>
  <c r="D158" i="1"/>
  <c r="D159" i="1"/>
  <c r="D10" i="1"/>
  <c r="D11" i="1"/>
  <c r="E11" i="1" s="1"/>
  <c r="D12" i="1"/>
  <c r="D13" i="1"/>
  <c r="D14" i="1"/>
  <c r="D15" i="1"/>
  <c r="D16" i="1"/>
  <c r="D17" i="1"/>
  <c r="E17" i="1" s="1"/>
  <c r="D18" i="1"/>
  <c r="D19" i="1"/>
  <c r="E19" i="1" s="1"/>
  <c r="D20" i="1"/>
  <c r="D21" i="1"/>
  <c r="D22" i="1"/>
  <c r="D23" i="1"/>
  <c r="D24" i="1"/>
  <c r="E24" i="1" s="1"/>
  <c r="D25" i="1"/>
  <c r="D26" i="1"/>
  <c r="D27" i="1"/>
  <c r="D28" i="1"/>
  <c r="D29" i="1"/>
  <c r="D9" i="1"/>
  <c r="D30" i="1"/>
  <c r="D36" i="1"/>
  <c r="D38" i="1"/>
  <c r="D51" i="1"/>
  <c r="D84" i="1"/>
  <c r="E84" i="1" s="1"/>
  <c r="D86" i="1"/>
  <c r="D114" i="1"/>
  <c r="D150" i="1"/>
  <c r="F72" i="1" l="1"/>
  <c r="G72" i="1" s="1"/>
  <c r="H72" i="1" s="1"/>
  <c r="I72" i="1" s="1"/>
  <c r="F128" i="1"/>
  <c r="G128" i="1" s="1"/>
  <c r="H128" i="1" s="1"/>
  <c r="I128" i="1" s="1"/>
  <c r="F19" i="1"/>
  <c r="G19" i="1" s="1"/>
  <c r="H19" i="1" s="1"/>
  <c r="I19" i="1" s="1"/>
  <c r="F144" i="1"/>
  <c r="G144" i="1" s="1"/>
  <c r="H144" i="1" s="1"/>
  <c r="I144" i="1" s="1"/>
  <c r="F44" i="1"/>
  <c r="G44" i="1" s="1"/>
  <c r="H44" i="1" s="1"/>
  <c r="I44" i="1" s="1"/>
  <c r="F24" i="1"/>
  <c r="G24" i="1" s="1"/>
  <c r="H24" i="1" s="1"/>
  <c r="I24" i="1" s="1"/>
  <c r="F143" i="1"/>
  <c r="G143" i="1" s="1"/>
  <c r="H143" i="1" s="1"/>
  <c r="I143" i="1" s="1"/>
  <c r="F112" i="1"/>
  <c r="G112" i="1" s="1"/>
  <c r="H112" i="1" s="1"/>
  <c r="I112" i="1" s="1"/>
  <c r="F88" i="1"/>
  <c r="G88" i="1" s="1"/>
  <c r="H88" i="1" s="1"/>
  <c r="I88" i="1" s="1"/>
  <c r="F84" i="1"/>
  <c r="G84" i="1" s="1"/>
  <c r="H84" i="1" s="1"/>
  <c r="I84" i="1" s="1"/>
  <c r="F17" i="1"/>
  <c r="G17" i="1" s="1"/>
  <c r="H17" i="1" s="1"/>
  <c r="I17" i="1" s="1"/>
  <c r="F11" i="1"/>
  <c r="G11" i="1" s="1"/>
  <c r="H11" i="1" s="1"/>
  <c r="I11" i="1" s="1"/>
  <c r="F136" i="1"/>
  <c r="G136" i="1" s="1"/>
  <c r="H136" i="1" s="1"/>
  <c r="I136" i="1" s="1"/>
  <c r="F47" i="1"/>
  <c r="G47" i="1" s="1"/>
  <c r="H47" i="1" s="1"/>
  <c r="I47" i="1" s="1"/>
  <c r="F40" i="1"/>
  <c r="G40" i="1" s="1"/>
  <c r="H40" i="1" s="1"/>
  <c r="I40" i="1" s="1"/>
  <c r="F60" i="1"/>
  <c r="G60" i="1" s="1"/>
  <c r="H60" i="1" s="1"/>
  <c r="I60" i="1" s="1"/>
  <c r="F116" i="1"/>
  <c r="G116" i="1" s="1"/>
  <c r="H116" i="1" s="1"/>
  <c r="I116" i="1" s="1"/>
  <c r="F108" i="1"/>
  <c r="G108" i="1" s="1"/>
  <c r="H108" i="1" s="1"/>
  <c r="I108" i="1" s="1"/>
  <c r="F64" i="1"/>
  <c r="G64" i="1" s="1"/>
  <c r="H64" i="1" s="1"/>
  <c r="I64" i="1" s="1"/>
  <c r="E23" i="1"/>
  <c r="E149" i="1"/>
  <c r="E125" i="1"/>
  <c r="E101" i="1"/>
  <c r="E89" i="1"/>
  <c r="E65" i="1"/>
  <c r="E59" i="1"/>
  <c r="E22" i="1"/>
  <c r="E142" i="1"/>
  <c r="E130" i="1"/>
  <c r="E124" i="1"/>
  <c r="E118" i="1"/>
  <c r="E106" i="1"/>
  <c r="E100" i="1"/>
  <c r="E94" i="1"/>
  <c r="E82" i="1"/>
  <c r="E76" i="1"/>
  <c r="E70" i="1"/>
  <c r="E58" i="1"/>
  <c r="E52" i="1"/>
  <c r="E46" i="1"/>
  <c r="E34" i="1"/>
  <c r="E90" i="1"/>
  <c r="E38" i="1"/>
  <c r="E155" i="1"/>
  <c r="E119" i="1"/>
  <c r="E83" i="1"/>
  <c r="E35" i="1"/>
  <c r="E54" i="1"/>
  <c r="E10" i="1"/>
  <c r="E114" i="1"/>
  <c r="E15" i="1"/>
  <c r="E135" i="1"/>
  <c r="E129" i="1"/>
  <c r="E123" i="1"/>
  <c r="E117" i="1"/>
  <c r="E111" i="1"/>
  <c r="E105" i="1"/>
  <c r="E99" i="1"/>
  <c r="E93" i="1"/>
  <c r="E87" i="1"/>
  <c r="E81" i="1"/>
  <c r="E75" i="1"/>
  <c r="E69" i="1"/>
  <c r="E63" i="1"/>
  <c r="E57" i="1"/>
  <c r="E45" i="1"/>
  <c r="E39" i="1"/>
  <c r="E33" i="1"/>
  <c r="E126" i="1"/>
  <c r="E131" i="1"/>
  <c r="E95" i="1"/>
  <c r="E120" i="1"/>
  <c r="E16" i="1"/>
  <c r="E159" i="1"/>
  <c r="E20" i="1"/>
  <c r="E98" i="1"/>
  <c r="E68" i="1"/>
  <c r="E62" i="1"/>
  <c r="E56" i="1"/>
  <c r="E32" i="1"/>
  <c r="E137" i="1"/>
  <c r="E113" i="1"/>
  <c r="E77" i="1"/>
  <c r="E41" i="1"/>
  <c r="E86" i="1"/>
  <c r="E36" i="1"/>
  <c r="E148" i="1"/>
  <c r="E51" i="1"/>
  <c r="E27" i="1"/>
  <c r="E153" i="1"/>
  <c r="E158" i="1"/>
  <c r="E146" i="1"/>
  <c r="E134" i="1"/>
  <c r="E122" i="1"/>
  <c r="E110" i="1"/>
  <c r="E92" i="1"/>
  <c r="E74" i="1"/>
  <c r="E138" i="1"/>
  <c r="E102" i="1"/>
  <c r="E48" i="1"/>
  <c r="E18" i="1"/>
  <c r="E25" i="1"/>
  <c r="E13" i="1"/>
  <c r="E151" i="1"/>
  <c r="E139" i="1"/>
  <c r="E133" i="1"/>
  <c r="E127" i="1"/>
  <c r="E121" i="1"/>
  <c r="E115" i="1"/>
  <c r="E109" i="1"/>
  <c r="E103" i="1"/>
  <c r="E97" i="1"/>
  <c r="E91" i="1"/>
  <c r="E85" i="1"/>
  <c r="E79" i="1"/>
  <c r="E73" i="1"/>
  <c r="E67" i="1"/>
  <c r="E61" i="1"/>
  <c r="E55" i="1"/>
  <c r="E49" i="1"/>
  <c r="E43" i="1"/>
  <c r="E37" i="1"/>
  <c r="E31" i="1"/>
  <c r="E156" i="1"/>
  <c r="E29" i="1"/>
  <c r="E107" i="1"/>
  <c r="E71" i="1"/>
  <c r="E53" i="1"/>
  <c r="E150" i="1"/>
  <c r="E28" i="1"/>
  <c r="E154" i="1"/>
  <c r="E147" i="1"/>
  <c r="E30" i="1"/>
  <c r="E21" i="1"/>
  <c r="E141" i="1"/>
  <c r="E78" i="1"/>
  <c r="E50" i="1"/>
  <c r="E26" i="1"/>
  <c r="E14" i="1"/>
  <c r="E152" i="1"/>
  <c r="E140" i="1"/>
  <c r="E104" i="1"/>
  <c r="E80" i="1"/>
  <c r="E157" i="1"/>
  <c r="E145" i="1"/>
  <c r="E132" i="1"/>
  <c r="E96" i="1"/>
  <c r="E66" i="1"/>
  <c r="E42" i="1"/>
  <c r="E9" i="1"/>
  <c r="E12" i="1"/>
  <c r="F28" i="1" l="1"/>
  <c r="G28" i="1" s="1"/>
  <c r="H28" i="1" s="1"/>
  <c r="F122" i="1"/>
  <c r="G122" i="1" s="1"/>
  <c r="H122" i="1" s="1"/>
  <c r="I122" i="1" s="1"/>
  <c r="F99" i="1"/>
  <c r="G99" i="1" s="1"/>
  <c r="H99" i="1" s="1"/>
  <c r="I99" i="1" s="1"/>
  <c r="F142" i="1"/>
  <c r="G142" i="1" s="1"/>
  <c r="H142" i="1" s="1"/>
  <c r="I142" i="1" s="1"/>
  <c r="F42" i="1"/>
  <c r="G42" i="1" s="1"/>
  <c r="H42" i="1" s="1"/>
  <c r="I42" i="1" s="1"/>
  <c r="F80" i="1"/>
  <c r="G80" i="1" s="1"/>
  <c r="H80" i="1" s="1"/>
  <c r="I80" i="1" s="1"/>
  <c r="F50" i="1"/>
  <c r="G50" i="1" s="1"/>
  <c r="H50" i="1" s="1"/>
  <c r="F154" i="1"/>
  <c r="G154" i="1" s="1"/>
  <c r="H154" i="1" s="1"/>
  <c r="I154" i="1" s="1"/>
  <c r="F29" i="1"/>
  <c r="G29" i="1" s="1"/>
  <c r="H29" i="1" s="1"/>
  <c r="I29" i="1" s="1"/>
  <c r="F55" i="1"/>
  <c r="G55" i="1" s="1"/>
  <c r="H55" i="1" s="1"/>
  <c r="I55" i="1" s="1"/>
  <c r="F91" i="1"/>
  <c r="G91" i="1" s="1"/>
  <c r="H91" i="1" s="1"/>
  <c r="I91" i="1" s="1"/>
  <c r="F127" i="1"/>
  <c r="G127" i="1" s="1"/>
  <c r="H127" i="1" s="1"/>
  <c r="I127" i="1" s="1"/>
  <c r="F18" i="1"/>
  <c r="G18" i="1" s="1"/>
  <c r="H18" i="1" s="1"/>
  <c r="I18" i="1" s="1"/>
  <c r="F110" i="1"/>
  <c r="G110" i="1" s="1"/>
  <c r="H110" i="1" s="1"/>
  <c r="F27" i="1"/>
  <c r="G27" i="1" s="1"/>
  <c r="H27" i="1" s="1"/>
  <c r="I27" i="1" s="1"/>
  <c r="F77" i="1"/>
  <c r="G77" i="1" s="1"/>
  <c r="H77" i="1" s="1"/>
  <c r="I77" i="1" s="1"/>
  <c r="F68" i="1"/>
  <c r="G68" i="1" s="1"/>
  <c r="H68" i="1" s="1"/>
  <c r="I68" i="1" s="1"/>
  <c r="F95" i="1"/>
  <c r="G95" i="1" s="1"/>
  <c r="H95" i="1" s="1"/>
  <c r="I95" i="1" s="1"/>
  <c r="F57" i="1"/>
  <c r="G57" i="1" s="1"/>
  <c r="H57" i="1" s="1"/>
  <c r="I57" i="1" s="1"/>
  <c r="F93" i="1"/>
  <c r="G93" i="1" s="1"/>
  <c r="H93" i="1" s="1"/>
  <c r="I93" i="1" s="1"/>
  <c r="F129" i="1"/>
  <c r="G129" i="1" s="1"/>
  <c r="H129" i="1" s="1"/>
  <c r="I129" i="1" s="1"/>
  <c r="F35" i="1"/>
  <c r="G35" i="1" s="1"/>
  <c r="H35" i="1" s="1"/>
  <c r="I35" i="1" s="1"/>
  <c r="F34" i="1"/>
  <c r="G34" i="1" s="1"/>
  <c r="H34" i="1" s="1"/>
  <c r="I34" i="1" s="1"/>
  <c r="F82" i="1"/>
  <c r="G82" i="1" s="1"/>
  <c r="H82" i="1" s="1"/>
  <c r="I82" i="1" s="1"/>
  <c r="F130" i="1"/>
  <c r="G130" i="1" s="1"/>
  <c r="H130" i="1" s="1"/>
  <c r="I130" i="1" s="1"/>
  <c r="F101" i="1"/>
  <c r="G101" i="1" s="1"/>
  <c r="H101" i="1" s="1"/>
  <c r="F133" i="1"/>
  <c r="G133" i="1" s="1"/>
  <c r="H133" i="1" s="1"/>
  <c r="I133" i="1" s="1"/>
  <c r="F63" i="1"/>
  <c r="G63" i="1" s="1"/>
  <c r="H63" i="1" s="1"/>
  <c r="I63" i="1" s="1"/>
  <c r="F31" i="1"/>
  <c r="G31" i="1" s="1"/>
  <c r="H31" i="1" s="1"/>
  <c r="I31" i="1" s="1"/>
  <c r="F139" i="1"/>
  <c r="G139" i="1" s="1"/>
  <c r="H139" i="1" s="1"/>
  <c r="I139" i="1" s="1"/>
  <c r="F134" i="1"/>
  <c r="G134" i="1" s="1"/>
  <c r="H134" i="1" s="1"/>
  <c r="I134" i="1" s="1"/>
  <c r="F148" i="1"/>
  <c r="G148" i="1" s="1"/>
  <c r="H148" i="1" s="1"/>
  <c r="I148" i="1" s="1"/>
  <c r="F137" i="1"/>
  <c r="G137" i="1" s="1"/>
  <c r="H137" i="1" s="1"/>
  <c r="I137" i="1" s="1"/>
  <c r="F20" i="1"/>
  <c r="G20" i="1" s="1"/>
  <c r="H20" i="1" s="1"/>
  <c r="I20" i="1" s="1"/>
  <c r="F126" i="1"/>
  <c r="G126" i="1" s="1"/>
  <c r="H126" i="1" s="1"/>
  <c r="I126" i="1" s="1"/>
  <c r="F69" i="1"/>
  <c r="G69" i="1" s="1"/>
  <c r="H69" i="1" s="1"/>
  <c r="I69" i="1" s="1"/>
  <c r="F105" i="1"/>
  <c r="G105" i="1" s="1"/>
  <c r="H105" i="1" s="1"/>
  <c r="I105" i="1" s="1"/>
  <c r="F15" i="1"/>
  <c r="G15" i="1" s="1"/>
  <c r="H15" i="1" s="1"/>
  <c r="F119" i="1"/>
  <c r="G119" i="1" s="1"/>
  <c r="H119" i="1" s="1"/>
  <c r="I119" i="1" s="1"/>
  <c r="F52" i="1"/>
  <c r="G52" i="1" s="1"/>
  <c r="H52" i="1" s="1"/>
  <c r="I52" i="1" s="1"/>
  <c r="F100" i="1"/>
  <c r="G100" i="1" s="1"/>
  <c r="H100" i="1" s="1"/>
  <c r="I100" i="1" s="1"/>
  <c r="F22" i="1"/>
  <c r="G22" i="1" s="1"/>
  <c r="H22" i="1" s="1"/>
  <c r="I22" i="1" s="1"/>
  <c r="F149" i="1"/>
  <c r="G149" i="1" s="1"/>
  <c r="H149" i="1" s="1"/>
  <c r="I149" i="1" s="1"/>
  <c r="F104" i="1"/>
  <c r="G104" i="1" s="1"/>
  <c r="H104" i="1" s="1"/>
  <c r="I104" i="1" s="1"/>
  <c r="F61" i="1"/>
  <c r="G61" i="1" s="1"/>
  <c r="H61" i="1" s="1"/>
  <c r="I61" i="1" s="1"/>
  <c r="F51" i="1"/>
  <c r="G51" i="1" s="1"/>
  <c r="H51" i="1" s="1"/>
  <c r="I51" i="1" s="1"/>
  <c r="F83" i="1"/>
  <c r="G83" i="1" s="1"/>
  <c r="H83" i="1" s="1"/>
  <c r="I83" i="1" s="1"/>
  <c r="F96" i="1"/>
  <c r="G96" i="1" s="1"/>
  <c r="H96" i="1" s="1"/>
  <c r="I96" i="1" s="1"/>
  <c r="F150" i="1"/>
  <c r="G150" i="1" s="1"/>
  <c r="H150" i="1" s="1"/>
  <c r="I150" i="1" s="1"/>
  <c r="F67" i="1"/>
  <c r="G67" i="1" s="1"/>
  <c r="H67" i="1" s="1"/>
  <c r="F132" i="1"/>
  <c r="G132" i="1" s="1"/>
  <c r="H132" i="1" s="1"/>
  <c r="I132" i="1" s="1"/>
  <c r="F152" i="1"/>
  <c r="G152" i="1" s="1"/>
  <c r="H152" i="1" s="1"/>
  <c r="I152" i="1" s="1"/>
  <c r="F53" i="1"/>
  <c r="G53" i="1" s="1"/>
  <c r="H53" i="1" s="1"/>
  <c r="I53" i="1" s="1"/>
  <c r="F37" i="1"/>
  <c r="G37" i="1" s="1"/>
  <c r="H37" i="1" s="1"/>
  <c r="I37" i="1" s="1"/>
  <c r="F73" i="1"/>
  <c r="G73" i="1" s="1"/>
  <c r="H73" i="1" s="1"/>
  <c r="F109" i="1"/>
  <c r="G109" i="1" s="1"/>
  <c r="H109" i="1" s="1"/>
  <c r="F151" i="1"/>
  <c r="G151" i="1" s="1"/>
  <c r="H151" i="1" s="1"/>
  <c r="I151" i="1" s="1"/>
  <c r="F138" i="1"/>
  <c r="G138" i="1" s="1"/>
  <c r="H138" i="1" s="1"/>
  <c r="I138" i="1" s="1"/>
  <c r="F146" i="1"/>
  <c r="G146" i="1" s="1"/>
  <c r="H146" i="1" s="1"/>
  <c r="I146" i="1" s="1"/>
  <c r="F36" i="1"/>
  <c r="G36" i="1" s="1"/>
  <c r="H36" i="1" s="1"/>
  <c r="I36" i="1" s="1"/>
  <c r="F32" i="1"/>
  <c r="G32" i="1" s="1"/>
  <c r="H32" i="1" s="1"/>
  <c r="I32" i="1" s="1"/>
  <c r="F159" i="1"/>
  <c r="G159" i="1" s="1"/>
  <c r="H159" i="1" s="1"/>
  <c r="I159" i="1" s="1"/>
  <c r="F33" i="1"/>
  <c r="G33" i="1" s="1"/>
  <c r="H33" i="1" s="1"/>
  <c r="I33" i="1" s="1"/>
  <c r="F75" i="1"/>
  <c r="G75" i="1" s="1"/>
  <c r="H75" i="1" s="1"/>
  <c r="I75" i="1" s="1"/>
  <c r="F111" i="1"/>
  <c r="G111" i="1" s="1"/>
  <c r="H111" i="1" s="1"/>
  <c r="I111" i="1" s="1"/>
  <c r="F114" i="1"/>
  <c r="G114" i="1" s="1"/>
  <c r="H114" i="1" s="1"/>
  <c r="I114" i="1" s="1"/>
  <c r="F155" i="1"/>
  <c r="G155" i="1" s="1"/>
  <c r="H155" i="1" s="1"/>
  <c r="I155" i="1" s="1"/>
  <c r="F58" i="1"/>
  <c r="G58" i="1" s="1"/>
  <c r="H58" i="1" s="1"/>
  <c r="F106" i="1"/>
  <c r="G106" i="1" s="1"/>
  <c r="H106" i="1" s="1"/>
  <c r="I106" i="1" s="1"/>
  <c r="F59" i="1"/>
  <c r="G59" i="1" s="1"/>
  <c r="H59" i="1" s="1"/>
  <c r="I59" i="1" s="1"/>
  <c r="F23" i="1"/>
  <c r="G23" i="1" s="1"/>
  <c r="H23" i="1" s="1"/>
  <c r="I23" i="1" s="1"/>
  <c r="F66" i="1"/>
  <c r="G66" i="1" s="1"/>
  <c r="H66" i="1" s="1"/>
  <c r="I66" i="1" s="1"/>
  <c r="F156" i="1"/>
  <c r="G156" i="1" s="1"/>
  <c r="H156" i="1" s="1"/>
  <c r="I156" i="1" s="1"/>
  <c r="F48" i="1"/>
  <c r="G48" i="1" s="1"/>
  <c r="H48" i="1" s="1"/>
  <c r="F113" i="1"/>
  <c r="G113" i="1" s="1"/>
  <c r="H113" i="1" s="1"/>
  <c r="I113" i="1" s="1"/>
  <c r="F131" i="1"/>
  <c r="G131" i="1" s="1"/>
  <c r="H131" i="1" s="1"/>
  <c r="I131" i="1" s="1"/>
  <c r="F135" i="1"/>
  <c r="G135" i="1" s="1"/>
  <c r="H135" i="1" s="1"/>
  <c r="I135" i="1" s="1"/>
  <c r="F94" i="1"/>
  <c r="G94" i="1" s="1"/>
  <c r="H94" i="1" s="1"/>
  <c r="I94" i="1" s="1"/>
  <c r="F125" i="1"/>
  <c r="G125" i="1" s="1"/>
  <c r="H125" i="1" s="1"/>
  <c r="I125" i="1" s="1"/>
  <c r="F141" i="1"/>
  <c r="G141" i="1" s="1"/>
  <c r="H141" i="1" s="1"/>
  <c r="I141" i="1" s="1"/>
  <c r="F102" i="1"/>
  <c r="G102" i="1" s="1"/>
  <c r="H102" i="1" s="1"/>
  <c r="I102" i="1" s="1"/>
  <c r="F12" i="1"/>
  <c r="G12" i="1" s="1"/>
  <c r="H12" i="1" s="1"/>
  <c r="I12" i="1" s="1"/>
  <c r="F71" i="1"/>
  <c r="G71" i="1" s="1"/>
  <c r="H71" i="1" s="1"/>
  <c r="I71" i="1" s="1"/>
  <c r="F115" i="1"/>
  <c r="G115" i="1" s="1"/>
  <c r="H115" i="1" s="1"/>
  <c r="I115" i="1" s="1"/>
  <c r="F74" i="1"/>
  <c r="G74" i="1" s="1"/>
  <c r="H74" i="1" s="1"/>
  <c r="I74" i="1" s="1"/>
  <c r="F86" i="1"/>
  <c r="G86" i="1" s="1"/>
  <c r="H86" i="1" s="1"/>
  <c r="I86" i="1" s="1"/>
  <c r="F56" i="1"/>
  <c r="G56" i="1" s="1"/>
  <c r="H56" i="1" s="1"/>
  <c r="I56" i="1" s="1"/>
  <c r="F16" i="1"/>
  <c r="G16" i="1" s="1"/>
  <c r="H16" i="1" s="1"/>
  <c r="I16" i="1" s="1"/>
  <c r="F39" i="1"/>
  <c r="G39" i="1" s="1"/>
  <c r="H39" i="1" s="1"/>
  <c r="I39" i="1" s="1"/>
  <c r="F81" i="1"/>
  <c r="G81" i="1" s="1"/>
  <c r="H81" i="1" s="1"/>
  <c r="I81" i="1" s="1"/>
  <c r="F117" i="1"/>
  <c r="G117" i="1" s="1"/>
  <c r="H117" i="1" s="1"/>
  <c r="I117" i="1" s="1"/>
  <c r="F10" i="1"/>
  <c r="G10" i="1" s="1"/>
  <c r="H10" i="1" s="1"/>
  <c r="F38" i="1"/>
  <c r="G38" i="1" s="1"/>
  <c r="H38" i="1" s="1"/>
  <c r="I38" i="1" s="1"/>
  <c r="F70" i="1"/>
  <c r="G70" i="1" s="1"/>
  <c r="H70" i="1" s="1"/>
  <c r="I70" i="1" s="1"/>
  <c r="F118" i="1"/>
  <c r="G118" i="1" s="1"/>
  <c r="H118" i="1" s="1"/>
  <c r="I118" i="1" s="1"/>
  <c r="F65" i="1"/>
  <c r="G65" i="1" s="1"/>
  <c r="H65" i="1" s="1"/>
  <c r="I65" i="1" s="1"/>
  <c r="F78" i="1"/>
  <c r="G78" i="1" s="1"/>
  <c r="H78" i="1" s="1"/>
  <c r="I78" i="1" s="1"/>
  <c r="F97" i="1"/>
  <c r="G97" i="1" s="1"/>
  <c r="H97" i="1" s="1"/>
  <c r="I97" i="1" s="1"/>
  <c r="F98" i="1"/>
  <c r="G98" i="1" s="1"/>
  <c r="H98" i="1" s="1"/>
  <c r="I98" i="1" s="1"/>
  <c r="F46" i="1"/>
  <c r="G46" i="1" s="1"/>
  <c r="H46" i="1" s="1"/>
  <c r="I46" i="1" s="1"/>
  <c r="F140" i="1"/>
  <c r="G140" i="1" s="1"/>
  <c r="H140" i="1" s="1"/>
  <c r="I140" i="1" s="1"/>
  <c r="F103" i="1"/>
  <c r="G103" i="1" s="1"/>
  <c r="H103" i="1" s="1"/>
  <c r="I103" i="1" s="1"/>
  <c r="F21" i="1"/>
  <c r="G21" i="1" s="1"/>
  <c r="H21" i="1" s="1"/>
  <c r="I21" i="1" s="1"/>
  <c r="F145" i="1"/>
  <c r="G145" i="1" s="1"/>
  <c r="H145" i="1" s="1"/>
  <c r="F14" i="1"/>
  <c r="G14" i="1" s="1"/>
  <c r="H14" i="1" s="1"/>
  <c r="I14" i="1" s="1"/>
  <c r="F30" i="1"/>
  <c r="G30" i="1" s="1"/>
  <c r="H30" i="1" s="1"/>
  <c r="I30" i="1" s="1"/>
  <c r="F43" i="1"/>
  <c r="G43" i="1" s="1"/>
  <c r="H43" i="1" s="1"/>
  <c r="I43" i="1" s="1"/>
  <c r="F79" i="1"/>
  <c r="G79" i="1" s="1"/>
  <c r="H79" i="1" s="1"/>
  <c r="I79" i="1" s="1"/>
  <c r="F13" i="1"/>
  <c r="G13" i="1" s="1"/>
  <c r="H13" i="1" s="1"/>
  <c r="I13" i="1" s="1"/>
  <c r="F158" i="1"/>
  <c r="G158" i="1" s="1"/>
  <c r="H158" i="1" s="1"/>
  <c r="I158" i="1" s="1"/>
  <c r="J2" i="1"/>
  <c r="F9" i="1"/>
  <c r="G9" i="1" s="1"/>
  <c r="H9" i="1" s="1"/>
  <c r="I9" i="1" s="1"/>
  <c r="F157" i="1"/>
  <c r="G157" i="1" s="1"/>
  <c r="H157" i="1" s="1"/>
  <c r="I157" i="1" s="1"/>
  <c r="F26" i="1"/>
  <c r="G26" i="1" s="1"/>
  <c r="H26" i="1" s="1"/>
  <c r="I26" i="1" s="1"/>
  <c r="F147" i="1"/>
  <c r="G147" i="1" s="1"/>
  <c r="H147" i="1" s="1"/>
  <c r="I147" i="1" s="1"/>
  <c r="F107" i="1"/>
  <c r="G107" i="1" s="1"/>
  <c r="H107" i="1" s="1"/>
  <c r="I107" i="1" s="1"/>
  <c r="F49" i="1"/>
  <c r="G49" i="1" s="1"/>
  <c r="H49" i="1" s="1"/>
  <c r="I49" i="1" s="1"/>
  <c r="F85" i="1"/>
  <c r="G85" i="1" s="1"/>
  <c r="H85" i="1" s="1"/>
  <c r="I85" i="1" s="1"/>
  <c r="F121" i="1"/>
  <c r="G121" i="1" s="1"/>
  <c r="H121" i="1" s="1"/>
  <c r="I121" i="1" s="1"/>
  <c r="F25" i="1"/>
  <c r="G25" i="1" s="1"/>
  <c r="H25" i="1" s="1"/>
  <c r="I25" i="1" s="1"/>
  <c r="F92" i="1"/>
  <c r="G92" i="1" s="1"/>
  <c r="H92" i="1" s="1"/>
  <c r="I92" i="1" s="1"/>
  <c r="F153" i="1"/>
  <c r="G153" i="1" s="1"/>
  <c r="H153" i="1" s="1"/>
  <c r="I153" i="1" s="1"/>
  <c r="F41" i="1"/>
  <c r="G41" i="1" s="1"/>
  <c r="H41" i="1" s="1"/>
  <c r="I41" i="1" s="1"/>
  <c r="F62" i="1"/>
  <c r="G62" i="1" s="1"/>
  <c r="H62" i="1" s="1"/>
  <c r="I62" i="1" s="1"/>
  <c r="F120" i="1"/>
  <c r="G120" i="1" s="1"/>
  <c r="H120" i="1" s="1"/>
  <c r="I120" i="1" s="1"/>
  <c r="F45" i="1"/>
  <c r="G45" i="1" s="1"/>
  <c r="H45" i="1" s="1"/>
  <c r="I45" i="1" s="1"/>
  <c r="F87" i="1"/>
  <c r="G87" i="1" s="1"/>
  <c r="H87" i="1" s="1"/>
  <c r="I87" i="1" s="1"/>
  <c r="F123" i="1"/>
  <c r="G123" i="1" s="1"/>
  <c r="H123" i="1" s="1"/>
  <c r="I123" i="1" s="1"/>
  <c r="F54" i="1"/>
  <c r="G54" i="1" s="1"/>
  <c r="H54" i="1" s="1"/>
  <c r="I54" i="1" s="1"/>
  <c r="F90" i="1"/>
  <c r="G90" i="1" s="1"/>
  <c r="H90" i="1" s="1"/>
  <c r="I90" i="1" s="1"/>
  <c r="F76" i="1"/>
  <c r="G76" i="1" s="1"/>
  <c r="H76" i="1" s="1"/>
  <c r="I76" i="1" s="1"/>
  <c r="F124" i="1"/>
  <c r="G124" i="1" s="1"/>
  <c r="H124" i="1" s="1"/>
  <c r="I124" i="1" s="1"/>
  <c r="F89" i="1"/>
  <c r="G89" i="1" s="1"/>
  <c r="H89" i="1" s="1"/>
  <c r="I89" i="1" s="1"/>
  <c r="I110" i="1"/>
  <c r="I67" i="1"/>
  <c r="I145" i="1"/>
  <c r="I58" i="1"/>
  <c r="I73" i="1"/>
  <c r="I109" i="1"/>
  <c r="I15" i="1"/>
  <c r="I28" i="1"/>
  <c r="I101" i="1"/>
  <c r="I10" i="1"/>
  <c r="I48" i="1"/>
  <c r="I50" i="1"/>
</calcChain>
</file>

<file path=xl/sharedStrings.xml><?xml version="1.0" encoding="utf-8"?>
<sst xmlns="http://schemas.openxmlformats.org/spreadsheetml/2006/main" count="32" uniqueCount="25">
  <si>
    <t>U0</t>
  </si>
  <si>
    <t>B25</t>
  </si>
  <si>
    <t>Rt</t>
  </si>
  <si>
    <t>Tc</t>
  </si>
  <si>
    <t>Rp</t>
  </si>
  <si>
    <t>Uref</t>
  </si>
  <si>
    <t>ADSmax</t>
  </si>
  <si>
    <t>R1</t>
  </si>
  <si>
    <t>R2</t>
  </si>
  <si>
    <t>R25Гр.ц.</t>
  </si>
  <si>
    <t>R100Гр.ц.</t>
  </si>
  <si>
    <t>Ом</t>
  </si>
  <si>
    <t>В25/100</t>
  </si>
  <si>
    <t>Rp = 6200.0 / (U0 / adcRez - 1);</t>
  </si>
  <si>
    <t>Rt = 1.0 / (1.0 / Rp - 1.0 / 10000);</t>
  </si>
  <si>
    <t>Tc = 1.0 / (1.0 / 298.15 + log(Rt / 10000) * 1.0 / B25) - 273.15;</t>
  </si>
  <si>
    <t>Обратное преобразование</t>
  </si>
  <si>
    <t>ADS</t>
  </si>
  <si>
    <t>В</t>
  </si>
  <si>
    <t>Расчет ADS</t>
  </si>
  <si>
    <t>B = (log(R25) – log(R100)) / (1 / T25 - 1 / T100) </t>
  </si>
  <si>
    <t>T25</t>
  </si>
  <si>
    <t>T100</t>
  </si>
  <si>
    <r>
      <rPr>
        <sz val="11"/>
        <color theme="1"/>
        <rFont val="Calibri"/>
        <family val="2"/>
        <charset val="204"/>
      </rPr>
      <t>∆</t>
    </r>
    <r>
      <rPr>
        <sz val="11"/>
        <color theme="1"/>
        <rFont val="Calibri"/>
        <family val="2"/>
        <charset val="204"/>
        <scheme val="minor"/>
      </rPr>
      <t>Т</t>
    </r>
  </si>
  <si>
    <t>Для вставки в скетч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</si>
</sst>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7" xfId="0" applyFont="1" applyBorder="1"/>
    <xf numFmtId="0" fontId="0" fillId="0" borderId="8" xfId="0" applyBorder="1"/>
    <xf numFmtId="0" fontId="0" fillId="0" borderId="9" xfId="0" applyBorder="1"/>
    <xf numFmtId="2" fontId="0" fillId="0" borderId="5" xfId="0" applyNumberFormat="1" applyBorder="1"/>
    <xf numFmtId="0" fontId="0" fillId="0" borderId="12" xfId="0" applyBorder="1"/>
    <xf numFmtId="0" fontId="0" fillId="0" borderId="13" xfId="0" applyBorder="1"/>
    <xf numFmtId="0" fontId="0" fillId="0" borderId="7" xfId="0" applyBorder="1"/>
    <xf numFmtId="0" fontId="0" fillId="0" borderId="18" xfId="0" applyBorder="1"/>
    <xf numFmtId="0" fontId="0" fillId="0" borderId="0" xfId="0" applyBorder="1"/>
    <xf numFmtId="0" fontId="0" fillId="0" borderId="20" xfId="0" applyBorder="1"/>
    <xf numFmtId="0" fontId="0" fillId="0" borderId="21" xfId="0" applyBorder="1"/>
    <xf numFmtId="0" fontId="0" fillId="0" borderId="23" xfId="0" applyBorder="1"/>
    <xf numFmtId="0" fontId="0" fillId="0" borderId="5" xfId="0" applyFill="1" applyBorder="1"/>
    <xf numFmtId="0" fontId="1" fillId="0" borderId="4" xfId="0" applyFont="1" applyBorder="1"/>
    <xf numFmtId="0" fontId="0" fillId="0" borderId="25" xfId="0" applyFill="1" applyBorder="1"/>
    <xf numFmtId="0" fontId="0" fillId="0" borderId="26" xfId="0" applyBorder="1"/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7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5" xfId="0" applyNumberFormat="1" applyBorder="1" applyAlignment="1">
      <alignment horizontal="left" wrapText="1"/>
    </xf>
    <xf numFmtId="0" fontId="0" fillId="0" borderId="16" xfId="0" applyNumberFormat="1" applyBorder="1" applyAlignment="1">
      <alignment horizontal="left" wrapText="1"/>
    </xf>
    <xf numFmtId="0" fontId="0" fillId="0" borderId="17" xfId="0" applyNumberFormat="1" applyBorder="1" applyAlignment="1">
      <alignment horizontal="left" wrapText="1"/>
    </xf>
    <xf numFmtId="0" fontId="0" fillId="0" borderId="18" xfId="0" applyNumberFormat="1" applyBorder="1" applyAlignment="1">
      <alignment horizontal="left" wrapText="1"/>
    </xf>
    <xf numFmtId="0" fontId="0" fillId="0" borderId="0" xfId="0" applyNumberFormat="1" applyBorder="1" applyAlignment="1">
      <alignment horizontal="left" wrapText="1"/>
    </xf>
    <xf numFmtId="0" fontId="0" fillId="0" borderId="19" xfId="0" applyNumberFormat="1" applyBorder="1" applyAlignment="1">
      <alignment horizontal="left" wrapText="1"/>
    </xf>
    <xf numFmtId="0" fontId="0" fillId="0" borderId="20" xfId="0" applyNumberFormat="1" applyBorder="1" applyAlignment="1">
      <alignment horizontal="left" wrapText="1"/>
    </xf>
    <xf numFmtId="0" fontId="0" fillId="0" borderId="21" xfId="0" applyNumberFormat="1" applyBorder="1" applyAlignment="1">
      <alignment horizontal="left" wrapText="1"/>
    </xf>
    <xf numFmtId="0" fontId="0" fillId="0" borderId="22" xfId="0" applyNumberForma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F8F86-20C6-4967-BA16-A336414AD58B}">
  <dimension ref="A1:U159"/>
  <sheetViews>
    <sheetView tabSelected="1" workbookViewId="0">
      <pane ySplit="8" topLeftCell="A9" activePane="bottomLeft" state="frozen"/>
      <selection pane="bottomLeft" activeCell="D2" sqref="D2"/>
    </sheetView>
  </sheetViews>
  <sheetFormatPr defaultRowHeight="14.4" x14ac:dyDescent="0.3"/>
  <cols>
    <col min="7" max="7" width="10.33203125" customWidth="1"/>
  </cols>
  <sheetData>
    <row r="1" spans="1:21" ht="15" thickBot="1" x14ac:dyDescent="0.35">
      <c r="A1" s="6" t="s">
        <v>0</v>
      </c>
      <c r="B1" s="12">
        <v>3.29</v>
      </c>
      <c r="C1" s="20" t="s">
        <v>18</v>
      </c>
      <c r="D1" s="22" t="s">
        <v>12</v>
      </c>
      <c r="E1" s="7" t="s">
        <v>9</v>
      </c>
      <c r="F1" s="7">
        <v>10000</v>
      </c>
      <c r="G1" s="7" t="s">
        <v>11</v>
      </c>
      <c r="H1" s="21" t="s">
        <v>21</v>
      </c>
      <c r="I1" s="8">
        <v>25</v>
      </c>
      <c r="J1" s="23" t="s">
        <v>24</v>
      </c>
    </row>
    <row r="2" spans="1:21" ht="15" customHeight="1" thickBot="1" x14ac:dyDescent="0.35">
      <c r="A2" s="13" t="s">
        <v>1</v>
      </c>
      <c r="B2" s="1">
        <f>D2</f>
        <v>4032</v>
      </c>
      <c r="C2" s="5"/>
      <c r="D2" s="9">
        <f>ROUND( (LOG(F1,2.7182818)  - LOG(F2,2.7182818))/(1/(I1+273.15)-1/(I2+273.15)),0)</f>
        <v>4032</v>
      </c>
      <c r="E2" s="10" t="s">
        <v>10</v>
      </c>
      <c r="F2" s="10">
        <v>945</v>
      </c>
      <c r="G2" s="10" t="s">
        <v>11</v>
      </c>
      <c r="H2" s="10" t="s">
        <v>22</v>
      </c>
      <c r="I2" s="24">
        <v>88</v>
      </c>
      <c r="J2" s="33" t="str">
        <f>_xlfn.TEXTJOIN(", ",,E9:E159)</f>
        <v>31714, 31662, 31607, 31549, 31487, 31423, 31355, 31284, 31209, 31130, 31048, 30961, 30871, 30776, 30677, 30573, 30465, 30351, 30233, 30110, 29982, 29849, 29710, 29566, 29417, 29262, 29101, 28934, 28762, 28583, 28399, 28209, 28013, 27811, 27603, 27389, 27169, 26943, 26712, 26474, 26231, 25982, 25728, 25468, 25203, 24933, 24658, 24378, 24094, 23805, 23511, 23214, 22913, 22609, 22301, 21991, 21677, 21361, 21043, 20722, 20401, 20077, 19753, 19428, 19102, 18776, 18450, 18124, 17799, 17474, 17151, 16829, 16508, 16189, 15873, 15558, 15246, 14937, 14631, 14327, 14027, 13730, 13437, 13147, 12861, 12579, 12301, 12026, 11757, 11491, 11230, 10973, 10720, 10472, 10228, 9989, 9754, 9524, 9298, 9077, 8861, 8648, 8441, 8237, 8038, 7844, 7654, 7468, 7286, 7108, 6935, 6765, 6600, 6438, 6280, 6127, 5976, 5830, 5687, 5548, 5412, 5279, 5150, 5024, 4901, 4782, 4665, 4552, 4441, 4333, 4228, 4126, 4026, 3929, 3834, 3742, 3652, 3565, 3480, 3397, 3316, 3237, 3161, 3086, 3014, 2943, 2874, 2807, 2741, 2678, 2616</v>
      </c>
      <c r="K2" s="34"/>
      <c r="L2" s="34"/>
      <c r="M2" s="34"/>
      <c r="N2" s="34"/>
      <c r="O2" s="34"/>
      <c r="P2" s="34"/>
      <c r="Q2" s="34"/>
      <c r="R2" s="34"/>
      <c r="S2" s="34"/>
      <c r="T2" s="34"/>
      <c r="U2" s="35"/>
    </row>
    <row r="3" spans="1:21" x14ac:dyDescent="0.3">
      <c r="A3" s="13" t="s">
        <v>5</v>
      </c>
      <c r="B3" s="1">
        <v>2.0470000000000002</v>
      </c>
      <c r="C3" s="14" t="s">
        <v>18</v>
      </c>
      <c r="D3" s="16" t="s">
        <v>20</v>
      </c>
      <c r="E3" s="17"/>
      <c r="F3" s="17"/>
      <c r="G3" s="17"/>
      <c r="H3" s="17"/>
      <c r="I3" s="17"/>
      <c r="J3" s="36"/>
      <c r="K3" s="37"/>
      <c r="L3" s="37"/>
      <c r="M3" s="37"/>
      <c r="N3" s="37"/>
      <c r="O3" s="37"/>
      <c r="P3" s="37"/>
      <c r="Q3" s="37"/>
      <c r="R3" s="37"/>
      <c r="S3" s="37"/>
      <c r="T3" s="37"/>
      <c r="U3" s="38"/>
    </row>
    <row r="4" spans="1:21" x14ac:dyDescent="0.3">
      <c r="A4" s="13" t="s">
        <v>6</v>
      </c>
      <c r="B4" s="1">
        <v>32768</v>
      </c>
      <c r="C4" s="14"/>
      <c r="D4" s="16" t="s">
        <v>13</v>
      </c>
      <c r="E4" s="17"/>
      <c r="F4" s="17"/>
      <c r="G4" s="17"/>
      <c r="H4" s="17"/>
      <c r="I4" s="17"/>
      <c r="J4" s="36"/>
      <c r="K4" s="37"/>
      <c r="L4" s="37"/>
      <c r="M4" s="37"/>
      <c r="N4" s="37"/>
      <c r="O4" s="37"/>
      <c r="P4" s="37"/>
      <c r="Q4" s="37"/>
      <c r="R4" s="37"/>
      <c r="S4" s="37"/>
      <c r="T4" s="37"/>
      <c r="U4" s="38"/>
    </row>
    <row r="5" spans="1:21" x14ac:dyDescent="0.3">
      <c r="A5" s="13" t="s">
        <v>7</v>
      </c>
      <c r="B5" s="1">
        <v>6200</v>
      </c>
      <c r="C5" s="14" t="s">
        <v>11</v>
      </c>
      <c r="D5" s="16" t="s">
        <v>14</v>
      </c>
      <c r="E5" s="17"/>
      <c r="F5" s="17"/>
      <c r="G5" s="17"/>
      <c r="H5" s="17"/>
      <c r="I5" s="17"/>
      <c r="J5" s="36"/>
      <c r="K5" s="37"/>
      <c r="L5" s="37"/>
      <c r="M5" s="37"/>
      <c r="N5" s="37"/>
      <c r="O5" s="37"/>
      <c r="P5" s="37"/>
      <c r="Q5" s="37"/>
      <c r="R5" s="37"/>
      <c r="S5" s="37"/>
      <c r="T5" s="37"/>
      <c r="U5" s="38"/>
    </row>
    <row r="6" spans="1:21" ht="15" thickBot="1" x14ac:dyDescent="0.35">
      <c r="A6" s="15" t="s">
        <v>8</v>
      </c>
      <c r="B6" s="10">
        <v>10000</v>
      </c>
      <c r="C6" s="11" t="s">
        <v>11</v>
      </c>
      <c r="D6" s="18" t="s">
        <v>15</v>
      </c>
      <c r="E6" s="19"/>
      <c r="F6" s="19"/>
      <c r="G6" s="19"/>
      <c r="H6" s="19"/>
      <c r="I6" s="19"/>
      <c r="J6" s="36"/>
      <c r="K6" s="37"/>
      <c r="L6" s="37"/>
      <c r="M6" s="37"/>
      <c r="N6" s="37"/>
      <c r="O6" s="37"/>
      <c r="P6" s="37"/>
      <c r="Q6" s="37"/>
      <c r="R6" s="37"/>
      <c r="S6" s="37"/>
      <c r="T6" s="37"/>
      <c r="U6" s="38"/>
    </row>
    <row r="7" spans="1:21" x14ac:dyDescent="0.3">
      <c r="B7" s="25" t="s">
        <v>19</v>
      </c>
      <c r="C7" s="26"/>
      <c r="D7" s="26"/>
      <c r="E7" s="27"/>
      <c r="F7" s="28" t="s">
        <v>16</v>
      </c>
      <c r="G7" s="29"/>
      <c r="H7" s="30"/>
      <c r="I7" s="31" t="s">
        <v>23</v>
      </c>
      <c r="J7" s="36"/>
      <c r="K7" s="37"/>
      <c r="L7" s="37"/>
      <c r="M7" s="37"/>
      <c r="N7" s="37"/>
      <c r="O7" s="37"/>
      <c r="P7" s="37"/>
      <c r="Q7" s="37"/>
      <c r="R7" s="37"/>
      <c r="S7" s="37"/>
      <c r="T7" s="37"/>
      <c r="U7" s="38"/>
    </row>
    <row r="8" spans="1:21" ht="15" thickBot="1" x14ac:dyDescent="0.35">
      <c r="B8" s="3" t="s">
        <v>3</v>
      </c>
      <c r="C8" s="3" t="s">
        <v>2</v>
      </c>
      <c r="D8" s="3" t="s">
        <v>4</v>
      </c>
      <c r="E8" s="4" t="s">
        <v>17</v>
      </c>
      <c r="F8" s="3" t="s">
        <v>4</v>
      </c>
      <c r="G8" s="3" t="s">
        <v>2</v>
      </c>
      <c r="H8" s="3" t="s">
        <v>3</v>
      </c>
      <c r="I8" s="32"/>
      <c r="J8" s="39"/>
      <c r="K8" s="40"/>
      <c r="L8" s="40"/>
      <c r="M8" s="40"/>
      <c r="N8" s="40"/>
      <c r="O8" s="40"/>
      <c r="P8" s="40"/>
      <c r="Q8" s="40"/>
      <c r="R8" s="40"/>
      <c r="S8" s="40"/>
      <c r="T8" s="40"/>
      <c r="U8" s="41"/>
    </row>
    <row r="9" spans="1:21" x14ac:dyDescent="0.3">
      <c r="B9" s="1">
        <v>-25</v>
      </c>
      <c r="C9" s="1">
        <f>B$6*EXP((1/(B9+273.15)-1/(I$1+273.15))*$B$2)</f>
        <v>152540.14111201672</v>
      </c>
      <c r="D9" s="1">
        <f t="shared" ref="D9:D40" si="0">1/(1/C9+1/B$6)</f>
        <v>9384.767360752543</v>
      </c>
      <c r="E9" s="2">
        <f t="shared" ref="E9:E40" si="1">ROUND((B$1/B$3*B$4)/(B$5/D9+1),0)</f>
        <v>31714</v>
      </c>
      <c r="F9" s="1">
        <f>B$5 / (B$1 / ((E9/B$4)*B$3)- 1)</f>
        <v>9384.758889877352</v>
      </c>
      <c r="G9" s="1">
        <f>1/(1/F9-1/B$6)</f>
        <v>152537.90319711433</v>
      </c>
      <c r="H9" s="1">
        <f>1/(1/(I$1+273.15)+LOG(G9/B$6,2.7182818)*(1/B$2))-273.15</f>
        <v>-24.999776372226194</v>
      </c>
      <c r="I9" s="1">
        <f t="shared" ref="I9:I40" si="2">H9-B9</f>
        <v>2.2362777380635634E-4</v>
      </c>
    </row>
    <row r="10" spans="1:21" x14ac:dyDescent="0.3">
      <c r="B10" s="1">
        <v>-24</v>
      </c>
      <c r="C10" s="1">
        <f>B$6*EXP((1/(B10+273.15)-1/(I$1+273.15))*$B$2)</f>
        <v>142909.72026909032</v>
      </c>
      <c r="D10" s="1">
        <f t="shared" si="0"/>
        <v>9346.0193385742896</v>
      </c>
      <c r="E10" s="2">
        <f t="shared" si="1"/>
        <v>31662</v>
      </c>
      <c r="F10" s="1">
        <f t="shared" ref="F10:F73" si="3">B$5 / (B$1 / ((E10/B$4)*B$3)- 1)</f>
        <v>9346.1748852867731</v>
      </c>
      <c r="G10" s="1">
        <f t="shared" ref="G10:G73" si="4">1/(1/F10-1/B$6)</f>
        <v>142946.09789325832</v>
      </c>
      <c r="H10" s="1">
        <f t="shared" ref="H10:H73" si="5">1/(1/(I$1+273.15)+LOG(G10/B$6,2.7182818)*(1/B$2))-273.15</f>
        <v>-24.003918855385763</v>
      </c>
      <c r="I10" s="1">
        <f t="shared" si="2"/>
        <v>-3.9188553857627539E-3</v>
      </c>
    </row>
    <row r="11" spans="1:21" x14ac:dyDescent="0.3">
      <c r="B11" s="1">
        <v>-23</v>
      </c>
      <c r="C11" s="1">
        <f t="shared" ref="C11:C74" si="6">B$6*EXP((1/(B11+273.15)-1/(I$1+273.15))*$B$2)</f>
        <v>133957.13101403593</v>
      </c>
      <c r="D11" s="1">
        <f t="shared" si="0"/>
        <v>9305.3487569834251</v>
      </c>
      <c r="E11" s="2">
        <f t="shared" si="1"/>
        <v>31607</v>
      </c>
      <c r="F11" s="1">
        <f t="shared" si="3"/>
        <v>9305.5722373559456</v>
      </c>
      <c r="G11" s="1">
        <f t="shared" si="4"/>
        <v>134003.45922122564</v>
      </c>
      <c r="H11" s="1">
        <f t="shared" si="5"/>
        <v>-23.005366731488891</v>
      </c>
      <c r="I11" s="1">
        <f t="shared" si="2"/>
        <v>-5.3667314888912188E-3</v>
      </c>
    </row>
    <row r="12" spans="1:21" x14ac:dyDescent="0.3">
      <c r="B12" s="1">
        <v>-22</v>
      </c>
      <c r="C12" s="1">
        <f t="shared" si="6"/>
        <v>125630.08231016339</v>
      </c>
      <c r="D12" s="1">
        <f t="shared" si="0"/>
        <v>9262.7004400740771</v>
      </c>
      <c r="E12" s="2">
        <f t="shared" si="1"/>
        <v>31549</v>
      </c>
      <c r="F12" s="1">
        <f t="shared" si="3"/>
        <v>9262.9840241445927</v>
      </c>
      <c r="G12" s="1">
        <f t="shared" si="4"/>
        <v>125682.26914475832</v>
      </c>
      <c r="H12" s="1">
        <f t="shared" si="5"/>
        <v>-22.00649739754212</v>
      </c>
      <c r="I12" s="1">
        <f t="shared" si="2"/>
        <v>-6.4973975421196428E-3</v>
      </c>
    </row>
    <row r="13" spans="1:21" x14ac:dyDescent="0.3">
      <c r="B13" s="1">
        <v>-21</v>
      </c>
      <c r="C13" s="1">
        <f t="shared" si="6"/>
        <v>117880.65146924234</v>
      </c>
      <c r="D13" s="1">
        <f t="shared" si="0"/>
        <v>9218.0208745335349</v>
      </c>
      <c r="E13" s="2">
        <f t="shared" si="1"/>
        <v>31487</v>
      </c>
      <c r="F13" s="1">
        <f t="shared" si="3"/>
        <v>9217.7166423110884</v>
      </c>
      <c r="G13" s="1">
        <f t="shared" si="4"/>
        <v>117830.91832022165</v>
      </c>
      <c r="H13" s="1">
        <f t="shared" si="5"/>
        <v>-20.993346083237896</v>
      </c>
      <c r="I13" s="1">
        <f t="shared" si="2"/>
        <v>6.6539167621044726E-3</v>
      </c>
    </row>
    <row r="14" spans="1:21" x14ac:dyDescent="0.3">
      <c r="B14" s="1">
        <v>-20</v>
      </c>
      <c r="C14" s="1">
        <f t="shared" si="6"/>
        <v>110664.8925584832</v>
      </c>
      <c r="D14" s="1">
        <f t="shared" si="0"/>
        <v>9171.2585336158772</v>
      </c>
      <c r="E14" s="2">
        <f t="shared" si="1"/>
        <v>31423</v>
      </c>
      <c r="F14" s="1">
        <f t="shared" si="3"/>
        <v>9171.266184662305</v>
      </c>
      <c r="G14" s="1">
        <f t="shared" si="4"/>
        <v>110666.00656237458</v>
      </c>
      <c r="H14" s="1">
        <f t="shared" si="5"/>
        <v>-20.000160396240375</v>
      </c>
      <c r="I14" s="1">
        <f t="shared" si="2"/>
        <v>-1.6039624037489375E-4</v>
      </c>
    </row>
    <row r="15" spans="1:21" x14ac:dyDescent="0.3">
      <c r="B15" s="1">
        <v>-19</v>
      </c>
      <c r="C15" s="1">
        <f t="shared" si="6"/>
        <v>103942.48220738799</v>
      </c>
      <c r="D15" s="1">
        <f t="shared" si="0"/>
        <v>9122.3642133933081</v>
      </c>
      <c r="E15" s="2">
        <f t="shared" si="1"/>
        <v>31355</v>
      </c>
      <c r="F15" s="1">
        <f t="shared" si="3"/>
        <v>9122.2182729835276</v>
      </c>
      <c r="G15" s="1">
        <f t="shared" si="4"/>
        <v>103923.53807579716</v>
      </c>
      <c r="H15" s="1">
        <f t="shared" si="5"/>
        <v>-18.997080372212565</v>
      </c>
      <c r="I15" s="1">
        <f t="shared" si="2"/>
        <v>2.9196277874348198E-3</v>
      </c>
    </row>
    <row r="16" spans="1:21" x14ac:dyDescent="0.3">
      <c r="B16" s="1">
        <v>-18</v>
      </c>
      <c r="C16" s="1">
        <f t="shared" si="6"/>
        <v>97676.399030873086</v>
      </c>
      <c r="D16" s="1">
        <f t="shared" si="0"/>
        <v>9071.2913795405821</v>
      </c>
      <c r="E16" s="2">
        <f t="shared" si="1"/>
        <v>31284</v>
      </c>
      <c r="F16" s="1">
        <f t="shared" si="3"/>
        <v>9071.3394046276171</v>
      </c>
      <c r="G16" s="1">
        <f t="shared" si="4"/>
        <v>97681.967446784052</v>
      </c>
      <c r="H16" s="1">
        <f t="shared" si="5"/>
        <v>-18.000920832087587</v>
      </c>
      <c r="I16" s="1">
        <f t="shared" si="2"/>
        <v>-9.2083208758708679E-4</v>
      </c>
    </row>
    <row r="17" spans="2:9" x14ac:dyDescent="0.3">
      <c r="B17" s="1">
        <v>-17</v>
      </c>
      <c r="C17" s="1">
        <f t="shared" si="6"/>
        <v>91832.633288587691</v>
      </c>
      <c r="D17" s="1">
        <f t="shared" si="0"/>
        <v>9017.9965226215263</v>
      </c>
      <c r="E17" s="2">
        <f t="shared" si="1"/>
        <v>31209</v>
      </c>
      <c r="F17" s="1">
        <f t="shared" si="3"/>
        <v>9017.9598253691111</v>
      </c>
      <c r="G17" s="1">
        <f t="shared" si="4"/>
        <v>91828.82796784371</v>
      </c>
      <c r="H17" s="1">
        <f t="shared" si="5"/>
        <v>-16.999326047634554</v>
      </c>
      <c r="I17" s="1">
        <f t="shared" si="2"/>
        <v>6.7395236544598447E-4</v>
      </c>
    </row>
    <row r="18" spans="2:9" x14ac:dyDescent="0.3">
      <c r="B18" s="1">
        <v>-16</v>
      </c>
      <c r="C18" s="1">
        <f t="shared" si="6"/>
        <v>86379.923758667399</v>
      </c>
      <c r="D18" s="1">
        <f t="shared" si="0"/>
        <v>8962.4395195580637</v>
      </c>
      <c r="E18" s="2">
        <f t="shared" si="1"/>
        <v>31130</v>
      </c>
      <c r="F18" s="1">
        <f t="shared" si="3"/>
        <v>8962.1354058798752</v>
      </c>
      <c r="G18" s="1">
        <f t="shared" si="4"/>
        <v>86351.682643897759</v>
      </c>
      <c r="H18" s="1">
        <f t="shared" si="5"/>
        <v>-15.994637446527065</v>
      </c>
      <c r="I18" s="1">
        <f t="shared" si="2"/>
        <v>5.3625534729349056E-3</v>
      </c>
    </row>
    <row r="19" spans="2:9" x14ac:dyDescent="0.3">
      <c r="B19" s="1">
        <v>-15</v>
      </c>
      <c r="C19" s="1">
        <f t="shared" si="6"/>
        <v>81289.519122605881</v>
      </c>
      <c r="D19" s="1">
        <f t="shared" si="0"/>
        <v>8904.5839986768297</v>
      </c>
      <c r="E19" s="2">
        <f t="shared" si="1"/>
        <v>31048</v>
      </c>
      <c r="F19" s="1">
        <f t="shared" si="3"/>
        <v>8904.622617683337</v>
      </c>
      <c r="G19" s="1">
        <f t="shared" si="4"/>
        <v>81292.737657687889</v>
      </c>
      <c r="H19" s="1">
        <f t="shared" si="5"/>
        <v>-15.000654754222012</v>
      </c>
      <c r="I19" s="1">
        <f t="shared" si="2"/>
        <v>-6.5475422201188849E-4</v>
      </c>
    </row>
    <row r="20" spans="2:9" x14ac:dyDescent="0.3">
      <c r="B20" s="1">
        <v>-14</v>
      </c>
      <c r="C20" s="1">
        <f t="shared" si="6"/>
        <v>76534.961441124047</v>
      </c>
      <c r="D20" s="1">
        <f t="shared" si="0"/>
        <v>8844.3977054518327</v>
      </c>
      <c r="E20" s="2">
        <f t="shared" si="1"/>
        <v>30961</v>
      </c>
      <c r="F20" s="1">
        <f t="shared" si="3"/>
        <v>8844.0780711883363</v>
      </c>
      <c r="G20" s="1">
        <f t="shared" si="4"/>
        <v>76511.032888530957</v>
      </c>
      <c r="H20" s="1">
        <f t="shared" si="5"/>
        <v>-13.994791825784432</v>
      </c>
      <c r="I20" s="1">
        <f t="shared" si="2"/>
        <v>5.2081742155678512E-3</v>
      </c>
    </row>
    <row r="21" spans="2:9" x14ac:dyDescent="0.3">
      <c r="B21" s="1">
        <v>-13</v>
      </c>
      <c r="C21" s="1">
        <f t="shared" si="6"/>
        <v>72091.889552950874</v>
      </c>
      <c r="D21" s="1">
        <f t="shared" si="0"/>
        <v>8781.8528657998777</v>
      </c>
      <c r="E21" s="2">
        <f t="shared" si="1"/>
        <v>30871</v>
      </c>
      <c r="F21" s="1">
        <f t="shared" si="3"/>
        <v>8781.9544332297501</v>
      </c>
      <c r="G21" s="1">
        <f t="shared" si="4"/>
        <v>72098.734832358023</v>
      </c>
      <c r="H21" s="1">
        <f t="shared" si="5"/>
        <v>-13.001594054696</v>
      </c>
      <c r="I21" s="1">
        <f t="shared" si="2"/>
        <v>-1.5940546959996027E-3</v>
      </c>
    </row>
    <row r="22" spans="2:9" x14ac:dyDescent="0.3">
      <c r="B22" s="1">
        <v>-12</v>
      </c>
      <c r="C22" s="1">
        <f t="shared" si="6"/>
        <v>67937.860452900859</v>
      </c>
      <c r="D22" s="1">
        <f t="shared" si="0"/>
        <v>8716.9265435451398</v>
      </c>
      <c r="E22" s="2">
        <f t="shared" si="1"/>
        <v>30776</v>
      </c>
      <c r="F22" s="1">
        <f t="shared" si="3"/>
        <v>8716.9336859588893</v>
      </c>
      <c r="G22" s="1">
        <f t="shared" si="4"/>
        <v>67938.294307675125</v>
      </c>
      <c r="H22" s="1">
        <f t="shared" si="5"/>
        <v>-12.000108355895748</v>
      </c>
      <c r="I22" s="1">
        <f t="shared" si="2"/>
        <v>-1.0835589574753612E-4</v>
      </c>
    </row>
    <row r="23" spans="2:9" x14ac:dyDescent="0.3">
      <c r="B23" s="1">
        <v>-11</v>
      </c>
      <c r="C23" s="1">
        <f t="shared" si="6"/>
        <v>64052.186905679409</v>
      </c>
      <c r="D23" s="1">
        <f t="shared" si="0"/>
        <v>8649.6009884573632</v>
      </c>
      <c r="E23" s="2">
        <f t="shared" si="1"/>
        <v>30677</v>
      </c>
      <c r="F23" s="1">
        <f t="shared" si="3"/>
        <v>8649.7730360918576</v>
      </c>
      <c r="G23" s="1">
        <f t="shared" si="4"/>
        <v>64061.622729379247</v>
      </c>
      <c r="H23" s="1">
        <f t="shared" si="5"/>
        <v>-11.002510997231582</v>
      </c>
      <c r="I23" s="1">
        <f t="shared" si="2"/>
        <v>-2.5109972315817686E-3</v>
      </c>
    </row>
    <row r="24" spans="2:9" x14ac:dyDescent="0.3">
      <c r="B24" s="1">
        <v>-10</v>
      </c>
      <c r="C24" s="1">
        <f t="shared" si="6"/>
        <v>60415.7897302696</v>
      </c>
      <c r="D24" s="1">
        <f t="shared" si="0"/>
        <v>8579.863971091514</v>
      </c>
      <c r="E24" s="2">
        <f t="shared" si="1"/>
        <v>30573</v>
      </c>
      <c r="F24" s="1">
        <f t="shared" si="3"/>
        <v>8579.8687102489366</v>
      </c>
      <c r="G24" s="1">
        <f t="shared" si="4"/>
        <v>60416.024716650769</v>
      </c>
      <c r="H24" s="1">
        <f t="shared" si="5"/>
        <v>-10.000067123577878</v>
      </c>
      <c r="I24" s="1">
        <f t="shared" si="2"/>
        <v>-6.7123577878192009E-5</v>
      </c>
    </row>
    <row r="25" spans="2:9" x14ac:dyDescent="0.3">
      <c r="B25" s="1">
        <v>-9</v>
      </c>
      <c r="C25" s="1">
        <f t="shared" si="6"/>
        <v>57011.063348981435</v>
      </c>
      <c r="D25" s="1">
        <f t="shared" si="0"/>
        <v>8507.7091005224283</v>
      </c>
      <c r="E25" s="2">
        <f t="shared" si="1"/>
        <v>30465</v>
      </c>
      <c r="F25" s="1">
        <f t="shared" si="3"/>
        <v>8507.9689641502955</v>
      </c>
      <c r="G25" s="1">
        <f t="shared" si="4"/>
        <v>57022.734512389354</v>
      </c>
      <c r="H25" s="1">
        <f t="shared" si="5"/>
        <v>-9.0035426162282306</v>
      </c>
      <c r="I25" s="1">
        <f t="shared" si="2"/>
        <v>-3.5426162282305995E-3</v>
      </c>
    </row>
    <row r="26" spans="2:9" x14ac:dyDescent="0.3">
      <c r="B26" s="1">
        <v>-8</v>
      </c>
      <c r="C26" s="1">
        <f t="shared" si="6"/>
        <v>53821.753337457514</v>
      </c>
      <c r="D26" s="1">
        <f t="shared" si="0"/>
        <v>8433.1361209829192</v>
      </c>
      <c r="E26" s="2">
        <f t="shared" si="1"/>
        <v>30351</v>
      </c>
      <c r="F26" s="1">
        <f t="shared" si="3"/>
        <v>8432.8298279028932</v>
      </c>
      <c r="G26" s="1">
        <f t="shared" si="4"/>
        <v>53809.279796453222</v>
      </c>
      <c r="H26" s="1">
        <f t="shared" si="5"/>
        <v>-7.9959587232459057</v>
      </c>
      <c r="I26" s="1">
        <f t="shared" si="2"/>
        <v>4.0412767540942696E-3</v>
      </c>
    </row>
    <row r="27" spans="2:9" x14ac:dyDescent="0.3">
      <c r="B27" s="1">
        <v>-7</v>
      </c>
      <c r="C27" s="1">
        <f t="shared" si="6"/>
        <v>50832.844839011304</v>
      </c>
      <c r="D27" s="1">
        <f t="shared" si="0"/>
        <v>8356.1511833838922</v>
      </c>
      <c r="E27" s="2">
        <f t="shared" si="1"/>
        <v>30233</v>
      </c>
      <c r="F27" s="1">
        <f t="shared" si="3"/>
        <v>8355.8585889227834</v>
      </c>
      <c r="G27" s="1">
        <f t="shared" si="4"/>
        <v>50822.018912887492</v>
      </c>
      <c r="H27" s="1">
        <f t="shared" si="5"/>
        <v>-6.9962582849539672</v>
      </c>
      <c r="I27" s="1">
        <f t="shared" si="2"/>
        <v>3.741715046032823E-3</v>
      </c>
    </row>
    <row r="28" spans="2:9" x14ac:dyDescent="0.3">
      <c r="B28" s="1">
        <v>-6</v>
      </c>
      <c r="C28" s="1">
        <f t="shared" si="6"/>
        <v>48030.460820334498</v>
      </c>
      <c r="D28" s="1">
        <f t="shared" si="0"/>
        <v>8276.76708772647</v>
      </c>
      <c r="E28" s="2">
        <f t="shared" si="1"/>
        <v>30110</v>
      </c>
      <c r="F28" s="1">
        <f t="shared" si="3"/>
        <v>8276.4831156848777</v>
      </c>
      <c r="G28" s="1">
        <f t="shared" si="4"/>
        <v>48020.899539801867</v>
      </c>
      <c r="H28" s="1">
        <f t="shared" si="5"/>
        <v>-5.9964762729244399</v>
      </c>
      <c r="I28" s="1">
        <f t="shared" si="2"/>
        <v>3.5237270755601457E-3</v>
      </c>
    </row>
    <row r="29" spans="2:9" x14ac:dyDescent="0.3">
      <c r="B29" s="1">
        <v>-5</v>
      </c>
      <c r="C29" s="1">
        <f t="shared" si="6"/>
        <v>45401.769247309792</v>
      </c>
      <c r="D29" s="1">
        <f t="shared" si="0"/>
        <v>8195.0034925129057</v>
      </c>
      <c r="E29" s="2">
        <f t="shared" si="1"/>
        <v>29982</v>
      </c>
      <c r="F29" s="1">
        <f t="shared" si="3"/>
        <v>8194.7950066983867</v>
      </c>
      <c r="G29" s="1">
        <f t="shared" si="4"/>
        <v>45395.37081442809</v>
      </c>
      <c r="H29" s="1">
        <f t="shared" si="5"/>
        <v>-4.997486830461412</v>
      </c>
      <c r="I29" s="1">
        <f t="shared" si="2"/>
        <v>2.5131695385880448E-3</v>
      </c>
    </row>
    <row r="30" spans="2:9" x14ac:dyDescent="0.3">
      <c r="B30" s="1">
        <v>-4</v>
      </c>
      <c r="C30" s="1">
        <f t="shared" si="6"/>
        <v>42934.898350742456</v>
      </c>
      <c r="D30" s="1">
        <f t="shared" si="0"/>
        <v>8110.8870874293943</v>
      </c>
      <c r="E30" s="2">
        <f t="shared" si="1"/>
        <v>29849</v>
      </c>
      <c r="F30" s="1">
        <f t="shared" si="3"/>
        <v>8110.8868858883279</v>
      </c>
      <c r="G30" s="1">
        <f t="shared" si="4"/>
        <v>42934.892703353828</v>
      </c>
      <c r="H30" s="1">
        <f t="shared" si="5"/>
        <v>-3.9999979108563934</v>
      </c>
      <c r="I30" s="1">
        <f t="shared" si="2"/>
        <v>2.0891436065539892E-6</v>
      </c>
    </row>
    <row r="31" spans="2:9" x14ac:dyDescent="0.3">
      <c r="B31" s="1">
        <v>-3</v>
      </c>
      <c r="C31" s="1">
        <f t="shared" si="6"/>
        <v>40618.859233429699</v>
      </c>
      <c r="D31" s="1">
        <f t="shared" si="0"/>
        <v>8024.4517258113547</v>
      </c>
      <c r="E31" s="2">
        <f t="shared" si="1"/>
        <v>29710</v>
      </c>
      <c r="F31" s="1">
        <f t="shared" si="3"/>
        <v>8024.2325073126722</v>
      </c>
      <c r="G31" s="1">
        <f t="shared" si="4"/>
        <v>40613.242889215486</v>
      </c>
      <c r="H31" s="1">
        <f t="shared" si="5"/>
        <v>-2.99749733120575</v>
      </c>
      <c r="I31" s="1">
        <f t="shared" si="2"/>
        <v>2.5026687942499848E-3</v>
      </c>
    </row>
    <row r="32" spans="2:9" x14ac:dyDescent="0.3">
      <c r="B32" s="1">
        <v>-2</v>
      </c>
      <c r="C32" s="1">
        <f t="shared" si="6"/>
        <v>38443.475143156196</v>
      </c>
      <c r="D32" s="1">
        <f t="shared" si="0"/>
        <v>7935.738513711327</v>
      </c>
      <c r="E32" s="2">
        <f t="shared" si="1"/>
        <v>29566</v>
      </c>
      <c r="F32" s="1">
        <f t="shared" si="3"/>
        <v>7935.5608756226457</v>
      </c>
      <c r="G32" s="1">
        <f t="shared" si="4"/>
        <v>38439.306743985733</v>
      </c>
      <c r="H32" s="1">
        <f t="shared" si="5"/>
        <v>-1.998022959326363</v>
      </c>
      <c r="I32" s="1">
        <f t="shared" si="2"/>
        <v>1.9770406736370205E-3</v>
      </c>
    </row>
    <row r="33" spans="2:9" x14ac:dyDescent="0.3">
      <c r="B33" s="1">
        <v>-1</v>
      </c>
      <c r="C33" s="1">
        <f t="shared" si="6"/>
        <v>36399.316801851135</v>
      </c>
      <c r="D33" s="1">
        <f t="shared" si="0"/>
        <v>7844.7958527697447</v>
      </c>
      <c r="E33" s="2">
        <f t="shared" si="1"/>
        <v>29417</v>
      </c>
      <c r="F33" s="1">
        <f t="shared" si="3"/>
        <v>7844.9666854177576</v>
      </c>
      <c r="G33" s="1">
        <f t="shared" si="4"/>
        <v>36402.994943669903</v>
      </c>
      <c r="H33" s="1">
        <f t="shared" si="5"/>
        <v>-1.001856370357018</v>
      </c>
      <c r="I33" s="1">
        <f t="shared" si="2"/>
        <v>-1.8563703570180223E-3</v>
      </c>
    </row>
    <row r="34" spans="2:9" x14ac:dyDescent="0.3">
      <c r="B34" s="1">
        <v>0</v>
      </c>
      <c r="C34" s="1">
        <f t="shared" si="6"/>
        <v>34477.643240078651</v>
      </c>
      <c r="D34" s="1">
        <f t="shared" si="0"/>
        <v>7751.6794345368917</v>
      </c>
      <c r="E34" s="2">
        <f t="shared" si="1"/>
        <v>29262</v>
      </c>
      <c r="F34" s="1">
        <f t="shared" si="3"/>
        <v>7751.9485567638549</v>
      </c>
      <c r="G34" s="1">
        <f t="shared" si="4"/>
        <v>34482.967816807031</v>
      </c>
      <c r="H34" s="1">
        <f t="shared" si="5"/>
        <v>-2.8577732992971505E-3</v>
      </c>
      <c r="I34" s="1">
        <f t="shared" si="2"/>
        <v>-2.8577732992971505E-3</v>
      </c>
    </row>
    <row r="35" spans="2:9" x14ac:dyDescent="0.3">
      <c r="B35" s="1">
        <v>1</v>
      </c>
      <c r="C35" s="1">
        <f t="shared" si="6"/>
        <v>32670.34763897413</v>
      </c>
      <c r="D35" s="1">
        <f t="shared" si="0"/>
        <v>7656.4521844049314</v>
      </c>
      <c r="E35" s="2">
        <f t="shared" si="1"/>
        <v>29101</v>
      </c>
      <c r="F35" s="1">
        <f t="shared" si="3"/>
        <v>7656.6253732380756</v>
      </c>
      <c r="G35" s="1">
        <f t="shared" si="4"/>
        <v>32673.501222542483</v>
      </c>
      <c r="H35" s="1">
        <f t="shared" si="5"/>
        <v>0.99820055521786344</v>
      </c>
      <c r="I35" s="1">
        <f t="shared" si="2"/>
        <v>-1.7994447821365611E-3</v>
      </c>
    </row>
    <row r="36" spans="2:9" x14ac:dyDescent="0.3">
      <c r="B36" s="1">
        <v>2</v>
      </c>
      <c r="C36" s="1">
        <f t="shared" si="6"/>
        <v>30969.907729329632</v>
      </c>
      <c r="D36" s="1">
        <f t="shared" si="0"/>
        <v>7559.1841538756562</v>
      </c>
      <c r="E36" s="2">
        <f t="shared" si="1"/>
        <v>28934</v>
      </c>
      <c r="F36" s="1">
        <f t="shared" si="3"/>
        <v>7559.1163490954959</v>
      </c>
      <c r="G36" s="1">
        <f t="shared" si="4"/>
        <v>30968.769635104738</v>
      </c>
      <c r="H36" s="1">
        <f t="shared" si="5"/>
        <v>2.0006898044712784</v>
      </c>
      <c r="I36" s="1">
        <f t="shared" si="2"/>
        <v>6.8980447127842126E-4</v>
      </c>
    </row>
    <row r="37" spans="2:9" x14ac:dyDescent="0.3">
      <c r="B37" s="1">
        <v>3</v>
      </c>
      <c r="C37" s="1">
        <f t="shared" si="6"/>
        <v>29369.340340331739</v>
      </c>
      <c r="D37" s="1">
        <f t="shared" si="0"/>
        <v>7459.9523605033473</v>
      </c>
      <c r="E37" s="2">
        <f t="shared" si="1"/>
        <v>28762</v>
      </c>
      <c r="F37" s="1">
        <f t="shared" si="3"/>
        <v>7460.1121589696313</v>
      </c>
      <c r="G37" s="1">
        <f t="shared" si="4"/>
        <v>29371.817284432727</v>
      </c>
      <c r="H37" s="1">
        <f t="shared" si="5"/>
        <v>2.9984047496452604</v>
      </c>
      <c r="I37" s="1">
        <f t="shared" si="2"/>
        <v>-1.5952503547396191E-3</v>
      </c>
    </row>
    <row r="38" spans="2:9" x14ac:dyDescent="0.3">
      <c r="B38" s="1">
        <v>4</v>
      </c>
      <c r="C38" s="1">
        <f t="shared" si="6"/>
        <v>27862.159728975992</v>
      </c>
      <c r="D38" s="1">
        <f t="shared" si="0"/>
        <v>7358.8405755028871</v>
      </c>
      <c r="E38" s="2">
        <f t="shared" si="1"/>
        <v>28583</v>
      </c>
      <c r="F38" s="1">
        <f t="shared" si="3"/>
        <v>7358.5804169188195</v>
      </c>
      <c r="G38" s="1">
        <f t="shared" si="4"/>
        <v>27858.430610767009</v>
      </c>
      <c r="H38" s="1">
        <f t="shared" si="5"/>
        <v>4.0025497574567339</v>
      </c>
      <c r="I38" s="1">
        <f t="shared" si="2"/>
        <v>2.5497574567339143E-3</v>
      </c>
    </row>
    <row r="39" spans="2:9" x14ac:dyDescent="0.3">
      <c r="B39" s="1">
        <v>5</v>
      </c>
      <c r="C39" s="1">
        <f t="shared" si="6"/>
        <v>26442.339355871107</v>
      </c>
      <c r="D39" s="1">
        <f t="shared" si="0"/>
        <v>7255.9390596891153</v>
      </c>
      <c r="E39" s="2">
        <f t="shared" si="1"/>
        <v>28399</v>
      </c>
      <c r="F39" s="1">
        <f t="shared" si="3"/>
        <v>7255.7738060260017</v>
      </c>
      <c r="G39" s="1">
        <f t="shared" si="4"/>
        <v>26440.144846510248</v>
      </c>
      <c r="H39" s="1">
        <f t="shared" si="5"/>
        <v>5.0015923642066014</v>
      </c>
      <c r="I39" s="1">
        <f t="shared" si="2"/>
        <v>1.5923642066013599E-3</v>
      </c>
    </row>
    <row r="40" spans="2:9" x14ac:dyDescent="0.3">
      <c r="B40" s="1">
        <v>6</v>
      </c>
      <c r="C40" s="1">
        <f t="shared" si="6"/>
        <v>25104.276804398916</v>
      </c>
      <c r="D40" s="1">
        <f t="shared" si="0"/>
        <v>7151.3442491010383</v>
      </c>
      <c r="E40" s="2">
        <f t="shared" si="1"/>
        <v>28209</v>
      </c>
      <c r="F40" s="1">
        <f t="shared" si="3"/>
        <v>7151.2382233892713</v>
      </c>
      <c r="G40" s="1">
        <f t="shared" si="4"/>
        <v>25102.970287313219</v>
      </c>
      <c r="H40" s="1">
        <f t="shared" si="5"/>
        <v>6.0010056678543151</v>
      </c>
      <c r="I40" s="1">
        <f t="shared" si="2"/>
        <v>1.0056678543151065E-3</v>
      </c>
    </row>
    <row r="41" spans="2:9" x14ac:dyDescent="0.3">
      <c r="B41" s="1">
        <v>7</v>
      </c>
      <c r="C41" s="1">
        <f t="shared" si="6"/>
        <v>23842.761568376765</v>
      </c>
      <c r="D41" s="1">
        <f t="shared" ref="D41:D72" si="7">1/(1/C41+1/B$6)</f>
        <v>7045.1583923505323</v>
      </c>
      <c r="E41" s="2">
        <f t="shared" ref="E41:E72" si="8">ROUND((B$1/B$3*B$4)/(B$5/D41+1),0)</f>
        <v>28013</v>
      </c>
      <c r="F41" s="1">
        <f t="shared" si="3"/>
        <v>7045.0899707750732</v>
      </c>
      <c r="G41" s="1">
        <f t="shared" si="4"/>
        <v>23841.977931974474</v>
      </c>
      <c r="H41" s="1">
        <f t="shared" si="5"/>
        <v>7.0006395974015732</v>
      </c>
      <c r="I41" s="1">
        <f t="shared" ref="I41:I72" si="9">H41-B41</f>
        <v>6.3959740157315537E-4</v>
      </c>
    </row>
    <row r="42" spans="2:9" x14ac:dyDescent="0.3">
      <c r="B42" s="1">
        <v>8</v>
      </c>
      <c r="C42" s="1">
        <f t="shared" si="6"/>
        <v>22652.945458786355</v>
      </c>
      <c r="D42" s="1">
        <f t="shared" si="7"/>
        <v>6937.4891424047109</v>
      </c>
      <c r="E42" s="2">
        <f t="shared" si="8"/>
        <v>27811</v>
      </c>
      <c r="F42" s="1">
        <f t="shared" si="3"/>
        <v>6937.4440733774363</v>
      </c>
      <c r="G42" s="1">
        <f t="shared" si="4"/>
        <v>22652.464933197691</v>
      </c>
      <c r="H42" s="1">
        <f t="shared" si="5"/>
        <v>8.0004156975250567</v>
      </c>
      <c r="I42" s="1">
        <f t="shared" si="9"/>
        <v>4.1569752505665747E-4</v>
      </c>
    </row>
    <row r="43" spans="2:9" x14ac:dyDescent="0.3">
      <c r="B43" s="1">
        <v>9</v>
      </c>
      <c r="C43" s="1">
        <f t="shared" si="6"/>
        <v>21530.315403079934</v>
      </c>
      <c r="D43" s="1">
        <f t="shared" si="7"/>
        <v>6828.4491061503359</v>
      </c>
      <c r="E43" s="2">
        <f t="shared" si="8"/>
        <v>27603</v>
      </c>
      <c r="F43" s="1">
        <f t="shared" si="3"/>
        <v>6828.4140543647254</v>
      </c>
      <c r="G43" s="1">
        <f t="shared" si="4"/>
        <v>21529.966935822653</v>
      </c>
      <c r="H43" s="1">
        <f t="shared" si="5"/>
        <v>9.0003194035148795</v>
      </c>
      <c r="I43" s="1">
        <f t="shared" si="9"/>
        <v>3.1940351487946828E-4</v>
      </c>
    </row>
    <row r="44" spans="2:9" x14ac:dyDescent="0.3">
      <c r="B44" s="1">
        <v>10</v>
      </c>
      <c r="C44" s="1">
        <f t="shared" si="6"/>
        <v>20470.668431293561</v>
      </c>
      <c r="D44" s="1">
        <f t="shared" si="7"/>
        <v>6718.1553556829949</v>
      </c>
      <c r="E44" s="2">
        <f t="shared" si="8"/>
        <v>27389</v>
      </c>
      <c r="F44" s="1">
        <f t="shared" si="3"/>
        <v>6718.1117254242481</v>
      </c>
      <c r="G44" s="1">
        <f t="shared" si="4"/>
        <v>20470.263346465366</v>
      </c>
      <c r="H44" s="1">
        <f t="shared" si="5"/>
        <v>10.000393338835238</v>
      </c>
      <c r="I44" s="1">
        <f t="shared" si="9"/>
        <v>3.9333883523795521E-4</v>
      </c>
    </row>
    <row r="45" spans="2:9" x14ac:dyDescent="0.3">
      <c r="B45" s="1">
        <v>11</v>
      </c>
      <c r="C45" s="1">
        <f t="shared" si="6"/>
        <v>19470.088661923197</v>
      </c>
      <c r="D45" s="1">
        <f t="shared" si="7"/>
        <v>6606.7289058005135</v>
      </c>
      <c r="E45" s="2">
        <f t="shared" si="8"/>
        <v>27169</v>
      </c>
      <c r="F45" s="1">
        <f t="shared" si="3"/>
        <v>6606.6469934526294</v>
      </c>
      <c r="G45" s="1">
        <f t="shared" si="4"/>
        <v>19469.377281719015</v>
      </c>
      <c r="H45" s="1">
        <f t="shared" si="5"/>
        <v>11.000731534440376</v>
      </c>
      <c r="I45" s="1">
        <f t="shared" si="9"/>
        <v>7.3153444037643567E-4</v>
      </c>
    </row>
    <row r="46" spans="2:9" x14ac:dyDescent="0.3">
      <c r="B46" s="1">
        <v>12</v>
      </c>
      <c r="C46" s="1">
        <f t="shared" si="6"/>
        <v>18524.926117449944</v>
      </c>
      <c r="D46" s="1">
        <f t="shared" si="7"/>
        <v>6494.2941626472566</v>
      </c>
      <c r="E46" s="2">
        <f t="shared" si="8"/>
        <v>26943</v>
      </c>
      <c r="F46" s="1">
        <f t="shared" si="3"/>
        <v>6494.1276834248938</v>
      </c>
      <c r="G46" s="1">
        <f t="shared" si="4"/>
        <v>18523.571587937982</v>
      </c>
      <c r="H46" s="1">
        <f t="shared" si="5"/>
        <v>12.00147447700931</v>
      </c>
      <c r="I46" s="1">
        <f t="shared" si="9"/>
        <v>1.4744770093102488E-3</v>
      </c>
    </row>
    <row r="47" spans="2:9" x14ac:dyDescent="0.3">
      <c r="B47" s="1">
        <v>13</v>
      </c>
      <c r="C47" s="1">
        <f t="shared" si="6"/>
        <v>17631.777214714282</v>
      </c>
      <c r="D47" s="1">
        <f t="shared" si="7"/>
        <v>6380.9783488429148</v>
      </c>
      <c r="E47" s="2">
        <f t="shared" si="8"/>
        <v>26712</v>
      </c>
      <c r="F47" s="1">
        <f t="shared" si="3"/>
        <v>6381.1441117907552</v>
      </c>
      <c r="G47" s="1">
        <f t="shared" si="4"/>
        <v>17633.04289784361</v>
      </c>
      <c r="H47" s="1">
        <f t="shared" si="5"/>
        <v>12.998542146094564</v>
      </c>
      <c r="I47" s="1">
        <f t="shared" si="9"/>
        <v>-1.4578539054355133E-3</v>
      </c>
    </row>
    <row r="48" spans="2:9" x14ac:dyDescent="0.3">
      <c r="B48" s="1">
        <v>14</v>
      </c>
      <c r="C48" s="1">
        <f t="shared" si="6"/>
        <v>16787.466789204285</v>
      </c>
      <c r="D48" s="1">
        <f t="shared" si="7"/>
        <v>6266.9109107285431</v>
      </c>
      <c r="E48" s="2">
        <f t="shared" si="8"/>
        <v>26474</v>
      </c>
      <c r="F48" s="1">
        <f t="shared" si="3"/>
        <v>6266.8212344726089</v>
      </c>
      <c r="G48" s="1">
        <f t="shared" si="4"/>
        <v>16786.823316207545</v>
      </c>
      <c r="H48" s="1">
        <f t="shared" si="5"/>
        <v>14.000783773068235</v>
      </c>
      <c r="I48" s="1">
        <f t="shared" si="9"/>
        <v>7.8377306823540493E-4</v>
      </c>
    </row>
    <row r="49" spans="2:9" x14ac:dyDescent="0.3">
      <c r="B49" s="1">
        <v>15</v>
      </c>
      <c r="C49" s="1">
        <f t="shared" si="6"/>
        <v>15989.031524875525</v>
      </c>
      <c r="D49" s="1">
        <f t="shared" si="7"/>
        <v>6152.2229135670359</v>
      </c>
      <c r="E49" s="2">
        <f t="shared" si="8"/>
        <v>26231</v>
      </c>
      <c r="F49" s="1">
        <f t="shared" si="3"/>
        <v>6152.2205103158267</v>
      </c>
      <c r="G49" s="1">
        <f t="shared" si="4"/>
        <v>15989.015292611797</v>
      </c>
      <c r="H49" s="1">
        <f t="shared" si="5"/>
        <v>15.000020804959263</v>
      </c>
      <c r="I49" s="1">
        <f t="shared" si="9"/>
        <v>2.0804959262932243E-5</v>
      </c>
    </row>
    <row r="50" spans="2:9" x14ac:dyDescent="0.3">
      <c r="B50" s="1">
        <v>16</v>
      </c>
      <c r="C50" s="1">
        <f t="shared" si="6"/>
        <v>15233.704672497699</v>
      </c>
      <c r="D50" s="1">
        <f t="shared" si="7"/>
        <v>6037.0464306420154</v>
      </c>
      <c r="E50" s="2">
        <f t="shared" si="8"/>
        <v>25982</v>
      </c>
      <c r="F50" s="1">
        <f t="shared" si="3"/>
        <v>6036.9553447076214</v>
      </c>
      <c r="G50" s="1">
        <f t="shared" si="4"/>
        <v>15233.124705384471</v>
      </c>
      <c r="H50" s="1">
        <f t="shared" si="5"/>
        <v>16.000789374131671</v>
      </c>
      <c r="I50" s="1">
        <f t="shared" si="9"/>
        <v>7.8937413167068371E-4</v>
      </c>
    </row>
    <row r="51" spans="2:9" x14ac:dyDescent="0.3">
      <c r="B51" s="1">
        <v>17</v>
      </c>
      <c r="C51" s="1">
        <f t="shared" si="6"/>
        <v>14518.901949836278</v>
      </c>
      <c r="D51" s="1">
        <f t="shared" si="7"/>
        <v>5921.513932206587</v>
      </c>
      <c r="E51" s="2">
        <f t="shared" si="8"/>
        <v>25728</v>
      </c>
      <c r="F51" s="1">
        <f t="shared" si="3"/>
        <v>5921.5711490205276</v>
      </c>
      <c r="G51" s="1">
        <f t="shared" si="4"/>
        <v>14519.245928731621</v>
      </c>
      <c r="H51" s="1">
        <f t="shared" si="5"/>
        <v>16.999505247126763</v>
      </c>
      <c r="I51" s="1">
        <f t="shared" si="9"/>
        <v>-4.9475287323730299E-4</v>
      </c>
    </row>
    <row r="52" spans="2:9" x14ac:dyDescent="0.3">
      <c r="B52" s="1">
        <v>18</v>
      </c>
      <c r="C52" s="1">
        <f t="shared" si="6"/>
        <v>13842.208526332595</v>
      </c>
      <c r="D52" s="1">
        <f t="shared" si="7"/>
        <v>5805.7576801429814</v>
      </c>
      <c r="E52" s="2">
        <f t="shared" si="8"/>
        <v>25468</v>
      </c>
      <c r="F52" s="1">
        <f t="shared" si="3"/>
        <v>5805.693457833001</v>
      </c>
      <c r="G52" s="1">
        <f t="shared" si="4"/>
        <v>13841.843459618654</v>
      </c>
      <c r="H52" s="1">
        <f t="shared" si="5"/>
        <v>18.000554409183906</v>
      </c>
      <c r="I52" s="1">
        <f t="shared" si="9"/>
        <v>5.5440918390559091E-4</v>
      </c>
    </row>
    <row r="53" spans="2:9" x14ac:dyDescent="0.3">
      <c r="B53" s="1">
        <v>19</v>
      </c>
      <c r="C53" s="1">
        <f t="shared" si="6"/>
        <v>13201.367003436928</v>
      </c>
      <c r="D53" s="1">
        <f t="shared" si="7"/>
        <v>5689.9091340097966</v>
      </c>
      <c r="E53" s="2">
        <f t="shared" si="8"/>
        <v>25203</v>
      </c>
      <c r="F53" s="1">
        <f t="shared" si="3"/>
        <v>5689.8451636138434</v>
      </c>
      <c r="G53" s="1">
        <f t="shared" si="4"/>
        <v>13201.022653711641</v>
      </c>
      <c r="H53" s="1">
        <f t="shared" si="5"/>
        <v>19.000552115791038</v>
      </c>
      <c r="I53" s="1">
        <f t="shared" si="9"/>
        <v>5.5211579103797703E-4</v>
      </c>
    </row>
    <row r="54" spans="2:9" x14ac:dyDescent="0.3">
      <c r="B54" s="1">
        <v>20</v>
      </c>
      <c r="C54" s="1">
        <f t="shared" si="6"/>
        <v>12594.266309458693</v>
      </c>
      <c r="D54" s="1">
        <f t="shared" si="7"/>
        <v>5574.0983738809546</v>
      </c>
      <c r="E54" s="2">
        <f t="shared" si="8"/>
        <v>24933</v>
      </c>
      <c r="F54" s="1">
        <f t="shared" si="3"/>
        <v>5574.0880833824604</v>
      </c>
      <c r="G54" s="1">
        <f t="shared" si="4"/>
        <v>12594.213776496492</v>
      </c>
      <c r="H54" s="1">
        <f t="shared" si="5"/>
        <v>20.000088852127476</v>
      </c>
      <c r="I54" s="1">
        <f t="shared" si="9"/>
        <v>8.8852127476002352E-5</v>
      </c>
    </row>
    <row r="55" spans="2:9" x14ac:dyDescent="0.3">
      <c r="B55" s="1">
        <v>21</v>
      </c>
      <c r="C55" s="1">
        <f t="shared" si="6"/>
        <v>12018.931434802111</v>
      </c>
      <c r="D55" s="1">
        <f t="shared" si="7"/>
        <v>5458.4535450278663</v>
      </c>
      <c r="E55" s="2">
        <f t="shared" si="8"/>
        <v>24658</v>
      </c>
      <c r="F55" s="1">
        <f t="shared" si="3"/>
        <v>5458.4815748134461</v>
      </c>
      <c r="G55" s="1">
        <f t="shared" si="4"/>
        <v>12019.067333386909</v>
      </c>
      <c r="H55" s="1">
        <f t="shared" si="5"/>
        <v>20.999757318095988</v>
      </c>
      <c r="I55" s="1">
        <f t="shared" si="9"/>
        <v>-2.4268190401244283E-4</v>
      </c>
    </row>
    <row r="56" spans="2:9" x14ac:dyDescent="0.3">
      <c r="B56" s="1">
        <v>22</v>
      </c>
      <c r="C56" s="1">
        <f t="shared" si="6"/>
        <v>11473.513939822811</v>
      </c>
      <c r="D56" s="1">
        <f t="shared" si="7"/>
        <v>5343.1003290733352</v>
      </c>
      <c r="E56" s="2">
        <f t="shared" si="8"/>
        <v>24378</v>
      </c>
      <c r="F56" s="1">
        <f t="shared" si="3"/>
        <v>5343.0825486883223</v>
      </c>
      <c r="G56" s="1">
        <f t="shared" si="4"/>
        <v>11473.4319526823</v>
      </c>
      <c r="H56" s="1">
        <f t="shared" si="5"/>
        <v>22.000154357826773</v>
      </c>
      <c r="I56" s="1">
        <f t="shared" si="9"/>
        <v>1.5435782677286625E-4</v>
      </c>
    </row>
    <row r="57" spans="2:9" x14ac:dyDescent="0.3">
      <c r="B57" s="1">
        <v>23</v>
      </c>
      <c r="C57" s="1">
        <f t="shared" si="6"/>
        <v>10956.283173330488</v>
      </c>
      <c r="D57" s="1">
        <f t="shared" si="7"/>
        <v>5228.1614457633113</v>
      </c>
      <c r="E57" s="2">
        <f t="shared" si="8"/>
        <v>24094</v>
      </c>
      <c r="F57" s="1">
        <f t="shared" si="3"/>
        <v>5228.3454611303687</v>
      </c>
      <c r="G57" s="1">
        <f t="shared" si="4"/>
        <v>10957.091337062562</v>
      </c>
      <c r="H57" s="1">
        <f t="shared" si="5"/>
        <v>22.998395549498071</v>
      </c>
      <c r="I57" s="1">
        <f t="shared" si="9"/>
        <v>-1.6044505019294775E-3</v>
      </c>
    </row>
    <row r="58" spans="2:9" x14ac:dyDescent="0.3">
      <c r="B58" s="1">
        <v>24</v>
      </c>
      <c r="C58" s="1">
        <f t="shared" si="6"/>
        <v>10465.618145031392</v>
      </c>
      <c r="D58" s="1">
        <f t="shared" si="7"/>
        <v>5113.7561889730732</v>
      </c>
      <c r="E58" s="2">
        <f t="shared" si="8"/>
        <v>23805</v>
      </c>
      <c r="F58" s="1">
        <f t="shared" si="3"/>
        <v>5113.9064473956714</v>
      </c>
      <c r="G58" s="1">
        <f t="shared" si="4"/>
        <v>10466.247509055403</v>
      </c>
      <c r="H58" s="1">
        <f t="shared" si="5"/>
        <v>23.998683088962252</v>
      </c>
      <c r="I58" s="1">
        <f t="shared" si="9"/>
        <v>-1.316911037747559E-3</v>
      </c>
    </row>
    <row r="59" spans="2:9" x14ac:dyDescent="0.3">
      <c r="B59" s="1">
        <v>25</v>
      </c>
      <c r="C59" s="1">
        <f t="shared" si="6"/>
        <v>10000</v>
      </c>
      <c r="D59" s="1">
        <f t="shared" si="7"/>
        <v>5000</v>
      </c>
      <c r="E59" s="2">
        <f t="shared" si="8"/>
        <v>23511</v>
      </c>
      <c r="F59" s="1">
        <f t="shared" si="3"/>
        <v>4999.8155218701422</v>
      </c>
      <c r="G59" s="1">
        <f t="shared" si="4"/>
        <v>9999.2621147053087</v>
      </c>
      <c r="H59" s="1">
        <f t="shared" si="5"/>
        <v>25.001626883134975</v>
      </c>
      <c r="I59" s="1">
        <f t="shared" si="9"/>
        <v>1.6268831349748325E-3</v>
      </c>
    </row>
    <row r="60" spans="2:9" x14ac:dyDescent="0.3">
      <c r="B60" s="1">
        <v>26</v>
      </c>
      <c r="C60" s="1">
        <f t="shared" si="6"/>
        <v>9558.0050476375</v>
      </c>
      <c r="D60" s="1">
        <f t="shared" si="7"/>
        <v>4887.0040806089546</v>
      </c>
      <c r="E60" s="2">
        <f t="shared" si="8"/>
        <v>23214</v>
      </c>
      <c r="F60" s="1">
        <f t="shared" si="3"/>
        <v>4886.873198035114</v>
      </c>
      <c r="G60" s="1">
        <f t="shared" si="4"/>
        <v>9557.5044142405641</v>
      </c>
      <c r="H60" s="1">
        <f t="shared" si="5"/>
        <v>26.001162591233083</v>
      </c>
      <c r="I60" s="1">
        <f t="shared" si="9"/>
        <v>1.1625912330828214E-3</v>
      </c>
    </row>
    <row r="61" spans="2:9" x14ac:dyDescent="0.3">
      <c r="B61" s="1">
        <v>27</v>
      </c>
      <c r="C61" s="1">
        <f t="shared" si="6"/>
        <v>9138.2983015547488</v>
      </c>
      <c r="D61" s="1">
        <f t="shared" si="7"/>
        <v>4774.8750477007543</v>
      </c>
      <c r="E61" s="2">
        <f t="shared" si="8"/>
        <v>22913</v>
      </c>
      <c r="F61" s="1">
        <f t="shared" si="3"/>
        <v>4774.7103666373314</v>
      </c>
      <c r="G61" s="1">
        <f t="shared" si="4"/>
        <v>9137.695135885946</v>
      </c>
      <c r="H61" s="1">
        <f t="shared" si="5"/>
        <v>27.001474857749031</v>
      </c>
      <c r="I61" s="1">
        <f t="shared" si="9"/>
        <v>1.474857749030889E-3</v>
      </c>
    </row>
    <row r="62" spans="2:9" x14ac:dyDescent="0.3">
      <c r="B62" s="1">
        <v>28</v>
      </c>
      <c r="C62" s="1">
        <f t="shared" si="6"/>
        <v>8739.6274904458096</v>
      </c>
      <c r="D62" s="1">
        <f t="shared" si="7"/>
        <v>4663.7146308813299</v>
      </c>
      <c r="E62" s="2">
        <f t="shared" si="8"/>
        <v>22609</v>
      </c>
      <c r="F62" s="1">
        <f t="shared" si="3"/>
        <v>4663.7098173154081</v>
      </c>
      <c r="G62" s="1">
        <f t="shared" si="4"/>
        <v>8739.6105864864712</v>
      </c>
      <c r="H62" s="1">
        <f t="shared" si="5"/>
        <v>28.00004353692924</v>
      </c>
      <c r="I62" s="1">
        <f t="shared" si="9"/>
        <v>4.3536929240417521E-5</v>
      </c>
    </row>
    <row r="63" spans="2:9" x14ac:dyDescent="0.3">
      <c r="B63" s="1">
        <v>29</v>
      </c>
      <c r="C63" s="1">
        <f t="shared" si="6"/>
        <v>8360.8175033284897</v>
      </c>
      <c r="D63" s="1">
        <f t="shared" si="7"/>
        <v>4553.6194136305867</v>
      </c>
      <c r="E63" s="2">
        <f t="shared" si="8"/>
        <v>22301</v>
      </c>
      <c r="F63" s="1">
        <f t="shared" si="3"/>
        <v>4553.5153844469514</v>
      </c>
      <c r="G63" s="1">
        <f t="shared" si="4"/>
        <v>8360.4668072390705</v>
      </c>
      <c r="H63" s="1">
        <f t="shared" si="5"/>
        <v>29.00094980999836</v>
      </c>
      <c r="I63" s="1">
        <f t="shared" si="9"/>
        <v>9.4980999836025148E-4</v>
      </c>
    </row>
    <row r="64" spans="2:9" x14ac:dyDescent="0.3">
      <c r="B64" s="1">
        <v>30</v>
      </c>
      <c r="C64" s="1">
        <f t="shared" si="6"/>
        <v>8000.7652355475902</v>
      </c>
      <c r="D64" s="1">
        <f t="shared" si="7"/>
        <v>4444.680618214953</v>
      </c>
      <c r="E64" s="2">
        <f t="shared" si="8"/>
        <v>21991</v>
      </c>
      <c r="F64" s="1">
        <f t="shared" si="3"/>
        <v>4444.8398940595816</v>
      </c>
      <c r="G64" s="1">
        <f t="shared" si="4"/>
        <v>8001.2813479605857</v>
      </c>
      <c r="H64" s="1">
        <f t="shared" si="5"/>
        <v>29.998529802880398</v>
      </c>
      <c r="I64" s="1">
        <f t="shared" si="9"/>
        <v>-1.4701971196018349E-3</v>
      </c>
    </row>
    <row r="65" spans="2:9" x14ac:dyDescent="0.3">
      <c r="B65" s="1">
        <v>31</v>
      </c>
      <c r="C65" s="1">
        <f t="shared" si="6"/>
        <v>7658.4348046944624</v>
      </c>
      <c r="D65" s="1">
        <f t="shared" si="7"/>
        <v>4336.9839339659256</v>
      </c>
      <c r="E65" s="2">
        <f t="shared" si="8"/>
        <v>21677</v>
      </c>
      <c r="F65" s="1">
        <f t="shared" si="3"/>
        <v>4336.978704809595</v>
      </c>
      <c r="G65" s="1">
        <f t="shared" si="4"/>
        <v>7658.418499137525</v>
      </c>
      <c r="H65" s="1">
        <f t="shared" si="5"/>
        <v>31.000048912585669</v>
      </c>
      <c r="I65" s="1">
        <f t="shared" si="9"/>
        <v>4.891258566885881E-5</v>
      </c>
    </row>
    <row r="66" spans="2:9" x14ac:dyDescent="0.3">
      <c r="B66" s="1">
        <v>32</v>
      </c>
      <c r="C66" s="1">
        <f t="shared" si="6"/>
        <v>7332.8531081149804</v>
      </c>
      <c r="D66" s="1">
        <f t="shared" si="7"/>
        <v>4230.6093880654007</v>
      </c>
      <c r="E66" s="2">
        <f t="shared" si="8"/>
        <v>21361</v>
      </c>
      <c r="F66" s="1">
        <f t="shared" si="3"/>
        <v>4230.6150085346217</v>
      </c>
      <c r="G66" s="1">
        <f t="shared" si="4"/>
        <v>7332.8699935832828</v>
      </c>
      <c r="H66" s="1">
        <f t="shared" si="5"/>
        <v>31.999946895319908</v>
      </c>
      <c r="I66" s="1">
        <f t="shared" si="9"/>
        <v>-5.310468009156466E-5</v>
      </c>
    </row>
    <row r="67" spans="2:9" x14ac:dyDescent="0.3">
      <c r="B67" s="1">
        <v>33</v>
      </c>
      <c r="C67" s="1">
        <f t="shared" si="6"/>
        <v>7023.1056959788802</v>
      </c>
      <c r="D67" s="1">
        <f t="shared" si="7"/>
        <v>4125.6312575430029</v>
      </c>
      <c r="E67" s="2">
        <f t="shared" si="8"/>
        <v>21043</v>
      </c>
      <c r="F67" s="1">
        <f t="shared" si="3"/>
        <v>4125.7240938477453</v>
      </c>
      <c r="G67" s="1">
        <f t="shared" si="4"/>
        <v>7023.3747269630057</v>
      </c>
      <c r="H67" s="1">
        <f t="shared" si="5"/>
        <v>32.999109631932868</v>
      </c>
      <c r="I67" s="1">
        <f t="shared" si="9"/>
        <v>-8.9036806713238548E-4</v>
      </c>
    </row>
    <row r="68" spans="2:9" x14ac:dyDescent="0.3">
      <c r="B68" s="1">
        <v>34</v>
      </c>
      <c r="C68" s="1">
        <f t="shared" si="6"/>
        <v>6728.3329359880181</v>
      </c>
      <c r="D68" s="1">
        <f t="shared" si="7"/>
        <v>4022.1180208060141</v>
      </c>
      <c r="E68" s="2">
        <f t="shared" si="8"/>
        <v>20722</v>
      </c>
      <c r="F68" s="1">
        <f t="shared" si="3"/>
        <v>4021.9616678615198</v>
      </c>
      <c r="G68" s="1">
        <f t="shared" si="4"/>
        <v>6727.8954138502031</v>
      </c>
      <c r="H68" s="1">
        <f t="shared" si="5"/>
        <v>34.001521658013132</v>
      </c>
      <c r="I68" s="1">
        <f t="shared" si="9"/>
        <v>1.5216580131323099E-3</v>
      </c>
    </row>
    <row r="69" spans="2:9" x14ac:dyDescent="0.3">
      <c r="B69" s="1">
        <v>35</v>
      </c>
      <c r="C69" s="1">
        <f t="shared" si="6"/>
        <v>6447.7264477253148</v>
      </c>
      <c r="D69" s="1">
        <f t="shared" si="7"/>
        <v>3920.1323466910048</v>
      </c>
      <c r="E69" s="2">
        <f t="shared" si="8"/>
        <v>20401</v>
      </c>
      <c r="F69" s="1">
        <f t="shared" si="3"/>
        <v>3920.2638959742426</v>
      </c>
      <c r="G69" s="1">
        <f t="shared" si="4"/>
        <v>6448.0823326828295</v>
      </c>
      <c r="H69" s="1">
        <f t="shared" si="5"/>
        <v>34.998700258811709</v>
      </c>
      <c r="I69" s="1">
        <f t="shared" si="9"/>
        <v>-1.2997411882906817E-3</v>
      </c>
    </row>
    <row r="70" spans="2:9" x14ac:dyDescent="0.3">
      <c r="B70" s="1">
        <v>36</v>
      </c>
      <c r="C70" s="1">
        <f t="shared" si="6"/>
        <v>6180.5257864067116</v>
      </c>
      <c r="D70" s="1">
        <f t="shared" si="7"/>
        <v>3819.7311187495416</v>
      </c>
      <c r="E70" s="2">
        <f t="shared" si="8"/>
        <v>20077</v>
      </c>
      <c r="F70" s="1">
        <f t="shared" si="3"/>
        <v>3819.6473041961708</v>
      </c>
      <c r="G70" s="1">
        <f t="shared" si="4"/>
        <v>6180.3063549909248</v>
      </c>
      <c r="H70" s="1">
        <f t="shared" si="5"/>
        <v>36.000841708814733</v>
      </c>
      <c r="I70" s="1">
        <f t="shared" si="9"/>
        <v>8.4170881473255577E-4</v>
      </c>
    </row>
    <row r="71" spans="2:9" x14ac:dyDescent="0.3">
      <c r="B71" s="1">
        <v>37</v>
      </c>
      <c r="C71" s="1">
        <f t="shared" si="6"/>
        <v>5926.0153574112464</v>
      </c>
      <c r="D71" s="1">
        <f t="shared" si="7"/>
        <v>3720.9654922588948</v>
      </c>
      <c r="E71" s="2">
        <f t="shared" si="8"/>
        <v>19753</v>
      </c>
      <c r="F71" s="1">
        <f t="shared" si="3"/>
        <v>3721.0116960629339</v>
      </c>
      <c r="G71" s="1">
        <f t="shared" si="4"/>
        <v>5926.1325486619808</v>
      </c>
      <c r="H71" s="1">
        <f t="shared" si="5"/>
        <v>36.999528338753635</v>
      </c>
      <c r="I71" s="1">
        <f t="shared" si="9"/>
        <v>-4.7166124636532913E-4</v>
      </c>
    </row>
    <row r="72" spans="2:9" x14ac:dyDescent="0.3">
      <c r="B72" s="1">
        <v>38</v>
      </c>
      <c r="C72" s="1">
        <f t="shared" si="6"/>
        <v>5683.5215444400192</v>
      </c>
      <c r="D72" s="1">
        <f t="shared" si="7"/>
        <v>3623.8809812805657</v>
      </c>
      <c r="E72" s="2">
        <f t="shared" si="8"/>
        <v>19428</v>
      </c>
      <c r="F72" s="1">
        <f t="shared" si="3"/>
        <v>3624.0035613247051</v>
      </c>
      <c r="G72" s="1">
        <f t="shared" si="4"/>
        <v>5683.8230638623809</v>
      </c>
      <c r="H72" s="1">
        <f t="shared" si="5"/>
        <v>37.998726335198796</v>
      </c>
      <c r="I72" s="1">
        <f t="shared" si="9"/>
        <v>-1.2736648012037222E-3</v>
      </c>
    </row>
    <row r="73" spans="2:9" x14ac:dyDescent="0.3">
      <c r="B73" s="1">
        <v>39</v>
      </c>
      <c r="C73" s="1">
        <f t="shared" si="6"/>
        <v>5452.4100355081619</v>
      </c>
      <c r="D73" s="1">
        <f t="shared" ref="D73:D104" si="10">1/(1/C73+1/B$6)</f>
        <v>3528.5175729734351</v>
      </c>
      <c r="E73" s="2">
        <f t="shared" ref="E73:E104" si="11">ROUND((B$1/B$3*B$4)/(B$5/D73+1),0)</f>
        <v>19102</v>
      </c>
      <c r="F73" s="1">
        <f t="shared" si="3"/>
        <v>3528.584293941311</v>
      </c>
      <c r="G73" s="1">
        <f t="shared" si="4"/>
        <v>5452.5693514600971</v>
      </c>
      <c r="H73" s="1">
        <f t="shared" si="5"/>
        <v>38.999294047966998</v>
      </c>
      <c r="I73" s="1">
        <f t="shared" ref="I73:I104" si="12">H73-B73</f>
        <v>-7.0595203300172216E-4</v>
      </c>
    </row>
    <row r="74" spans="2:9" x14ac:dyDescent="0.3">
      <c r="B74" s="1">
        <v>40</v>
      </c>
      <c r="C74" s="1">
        <f t="shared" si="6"/>
        <v>5232.0833322137796</v>
      </c>
      <c r="D74" s="1">
        <f t="shared" si="10"/>
        <v>3434.9098663008467</v>
      </c>
      <c r="E74" s="2">
        <f t="shared" si="11"/>
        <v>18776</v>
      </c>
      <c r="F74" s="1">
        <f t="shared" ref="F74:F137" si="13">B$5 / (B$1 / ((E74/B$4)*B$3)- 1)</f>
        <v>3435.0007859050497</v>
      </c>
      <c r="G74" s="1">
        <f t="shared" ref="G74:G137" si="14">1/(1/F74-1/B$6)</f>
        <v>5232.2942834938294</v>
      </c>
      <c r="H74" s="1">
        <f t="shared" ref="H74:H137" si="15">1/(1/(I$1+273.15)+LOG(G74/B$6,2.7182818)*(1/B$2))-273.15</f>
        <v>39.999019587923158</v>
      </c>
      <c r="I74" s="1">
        <f t="shared" si="12"/>
        <v>-9.8041207684218534E-4</v>
      </c>
    </row>
    <row r="75" spans="2:9" x14ac:dyDescent="0.3">
      <c r="B75" s="1">
        <v>41</v>
      </c>
      <c r="C75" s="1">
        <f t="shared" ref="C75:C138" si="16">B$6*EXP((1/(B75+273.15)-1/(I$1+273.15))*$B$2)</f>
        <v>5021.9784288649271</v>
      </c>
      <c r="D75" s="1">
        <f t="shared" si="10"/>
        <v>3343.0872322484033</v>
      </c>
      <c r="E75" s="2">
        <f t="shared" si="11"/>
        <v>18450</v>
      </c>
      <c r="F75" s="1">
        <f t="shared" si="13"/>
        <v>3343.2005650520127</v>
      </c>
      <c r="G75" s="1">
        <f t="shared" si="14"/>
        <v>5022.2341798377083</v>
      </c>
      <c r="H75" s="1">
        <f t="shared" si="15"/>
        <v>40.998753702342015</v>
      </c>
      <c r="I75" s="1">
        <f t="shared" si="12"/>
        <v>-1.2462976579854512E-3</v>
      </c>
    </row>
    <row r="76" spans="2:9" x14ac:dyDescent="0.3">
      <c r="B76" s="1">
        <v>42</v>
      </c>
      <c r="C76" s="1">
        <f t="shared" si="16"/>
        <v>4821.5646490892605</v>
      </c>
      <c r="D76" s="1">
        <f t="shared" si="10"/>
        <v>3253.0739926877627</v>
      </c>
      <c r="E76" s="2">
        <f t="shared" si="11"/>
        <v>18124</v>
      </c>
      <c r="F76" s="1">
        <f t="shared" si="13"/>
        <v>3253.1331401187877</v>
      </c>
      <c r="G76" s="1">
        <f t="shared" si="14"/>
        <v>4821.6945845824257</v>
      </c>
      <c r="H76" s="1">
        <f t="shared" si="15"/>
        <v>41.99933637300586</v>
      </c>
      <c r="I76" s="1">
        <f t="shared" si="12"/>
        <v>-6.6362699413957671E-4</v>
      </c>
    </row>
    <row r="77" spans="2:9" x14ac:dyDescent="0.3">
      <c r="B77" s="1">
        <v>43</v>
      </c>
      <c r="C77" s="1">
        <f t="shared" si="16"/>
        <v>4630.3416285083686</v>
      </c>
      <c r="D77" s="1">
        <f t="shared" si="10"/>
        <v>3164.8896150762362</v>
      </c>
      <c r="E77" s="2">
        <f t="shared" si="11"/>
        <v>17799</v>
      </c>
      <c r="F77" s="1">
        <f t="shared" si="13"/>
        <v>3165.0184952349837</v>
      </c>
      <c r="G77" s="1">
        <f t="shared" si="14"/>
        <v>4630.6174976896236</v>
      </c>
      <c r="H77" s="1">
        <f t="shared" si="15"/>
        <v>42.998523334008041</v>
      </c>
      <c r="I77" s="1">
        <f t="shared" si="12"/>
        <v>-1.4766659919587255E-3</v>
      </c>
    </row>
    <row r="78" spans="2:9" x14ac:dyDescent="0.3">
      <c r="B78" s="1">
        <v>44</v>
      </c>
      <c r="C78" s="1">
        <f t="shared" si="16"/>
        <v>4447.8374329383187</v>
      </c>
      <c r="D78" s="1">
        <f t="shared" si="10"/>
        <v>3078.5489202682306</v>
      </c>
      <c r="E78" s="2">
        <f t="shared" si="11"/>
        <v>17474</v>
      </c>
      <c r="F78" s="1">
        <f t="shared" si="13"/>
        <v>3078.5313504052524</v>
      </c>
      <c r="G78" s="1">
        <f t="shared" si="14"/>
        <v>4447.8007576982964</v>
      </c>
      <c r="H78" s="1">
        <f t="shared" si="15"/>
        <v>44.000205911953515</v>
      </c>
      <c r="I78" s="1">
        <f t="shared" si="12"/>
        <v>2.059119535147147E-4</v>
      </c>
    </row>
    <row r="79" spans="2:9" x14ac:dyDescent="0.3">
      <c r="B79" s="1">
        <v>45</v>
      </c>
      <c r="C79" s="1">
        <f t="shared" si="16"/>
        <v>4273.6068023854004</v>
      </c>
      <c r="D79" s="1">
        <f t="shared" si="10"/>
        <v>2994.0623008272837</v>
      </c>
      <c r="E79" s="2">
        <f t="shared" si="11"/>
        <v>17151</v>
      </c>
      <c r="F79" s="1">
        <f t="shared" si="13"/>
        <v>2994.1447639248959</v>
      </c>
      <c r="G79" s="1">
        <f t="shared" si="14"/>
        <v>4273.7748112567442</v>
      </c>
      <c r="H79" s="1">
        <f t="shared" si="15"/>
        <v>44.999013328079627</v>
      </c>
      <c r="I79" s="1">
        <f t="shared" si="12"/>
        <v>-9.8667192037282803E-4</v>
      </c>
    </row>
    <row r="80" spans="2:9" x14ac:dyDescent="0.3">
      <c r="B80" s="1">
        <v>46</v>
      </c>
      <c r="C80" s="1">
        <f t="shared" si="16"/>
        <v>4107.2295118485818</v>
      </c>
      <c r="D80" s="1">
        <f t="shared" si="10"/>
        <v>2911.4359473622681</v>
      </c>
      <c r="E80" s="2">
        <f t="shared" si="11"/>
        <v>16829</v>
      </c>
      <c r="F80" s="1">
        <f t="shared" si="13"/>
        <v>2911.5335492059826</v>
      </c>
      <c r="G80" s="1">
        <f t="shared" si="14"/>
        <v>4107.4237557826709</v>
      </c>
      <c r="H80" s="1">
        <f t="shared" si="15"/>
        <v>45.998805543834351</v>
      </c>
      <c r="I80" s="1">
        <f t="shared" si="12"/>
        <v>-1.1944561656491715E-3</v>
      </c>
    </row>
    <row r="81" spans="2:9" x14ac:dyDescent="0.3">
      <c r="B81" s="1">
        <v>47</v>
      </c>
      <c r="C81" s="1">
        <f t="shared" si="16"/>
        <v>3948.3088406225024</v>
      </c>
      <c r="D81" s="1">
        <f t="shared" si="10"/>
        <v>2830.6720805633468</v>
      </c>
      <c r="E81" s="2">
        <f t="shared" si="11"/>
        <v>16508</v>
      </c>
      <c r="F81" s="1">
        <f t="shared" si="13"/>
        <v>2830.6434206630229</v>
      </c>
      <c r="G81" s="1">
        <f t="shared" si="14"/>
        <v>3948.2530814847555</v>
      </c>
      <c r="H81" s="1">
        <f t="shared" si="15"/>
        <v>47.000359247764436</v>
      </c>
      <c r="I81" s="1">
        <f t="shared" si="12"/>
        <v>3.5924776443607698E-4</v>
      </c>
    </row>
    <row r="82" spans="2:9" x14ac:dyDescent="0.3">
      <c r="B82" s="1">
        <v>48</v>
      </c>
      <c r="C82" s="1">
        <f t="shared" si="16"/>
        <v>3796.4701424224418</v>
      </c>
      <c r="D82" s="1">
        <f t="shared" si="10"/>
        <v>2751.7691867782651</v>
      </c>
      <c r="E82" s="2">
        <f t="shared" si="11"/>
        <v>16189</v>
      </c>
      <c r="F82" s="1">
        <f t="shared" si="13"/>
        <v>2751.6676906015105</v>
      </c>
      <c r="G82" s="1">
        <f t="shared" si="14"/>
        <v>3796.2769546776758</v>
      </c>
      <c r="H82" s="1">
        <f t="shared" si="15"/>
        <v>48.001301949854735</v>
      </c>
      <c r="I82" s="1">
        <f t="shared" si="12"/>
        <v>1.301949854735085E-3</v>
      </c>
    </row>
    <row r="83" spans="2:9" x14ac:dyDescent="0.3">
      <c r="B83" s="1">
        <v>49</v>
      </c>
      <c r="C83" s="1">
        <f t="shared" si="16"/>
        <v>3651.359509230359</v>
      </c>
      <c r="D83" s="1">
        <f t="shared" si="10"/>
        <v>2674.722255143522</v>
      </c>
      <c r="E83" s="2">
        <f t="shared" si="11"/>
        <v>15873</v>
      </c>
      <c r="F83" s="1">
        <f t="shared" si="13"/>
        <v>2674.7848908995697</v>
      </c>
      <c r="G83" s="1">
        <f t="shared" si="14"/>
        <v>3651.4762379831946</v>
      </c>
      <c r="H83" s="1">
        <f t="shared" si="15"/>
        <v>48.999177439912444</v>
      </c>
      <c r="I83" s="1">
        <f t="shared" si="12"/>
        <v>-8.2256008755621224E-4</v>
      </c>
    </row>
    <row r="84" spans="2:9" x14ac:dyDescent="0.3">
      <c r="B84" s="1">
        <v>50</v>
      </c>
      <c r="C84" s="1">
        <f t="shared" si="16"/>
        <v>3512.6425222924058</v>
      </c>
      <c r="D84" s="1">
        <f t="shared" si="10"/>
        <v>2599.5230144640059</v>
      </c>
      <c r="E84" s="2">
        <f t="shared" si="11"/>
        <v>15558</v>
      </c>
      <c r="F84" s="1">
        <f t="shared" si="13"/>
        <v>2599.4486113875378</v>
      </c>
      <c r="G84" s="1">
        <f t="shared" si="14"/>
        <v>3512.5066699589684</v>
      </c>
      <c r="H84" s="1">
        <f t="shared" si="15"/>
        <v>50.00100196758774</v>
      </c>
      <c r="I84" s="1">
        <f t="shared" si="12"/>
        <v>1.0019675877401824E-3</v>
      </c>
    </row>
    <row r="85" spans="2:9" x14ac:dyDescent="0.3">
      <c r="B85" s="1">
        <v>51</v>
      </c>
      <c r="C85" s="1">
        <f t="shared" si="16"/>
        <v>3380.0030841881635</v>
      </c>
      <c r="D85" s="1">
        <f t="shared" si="10"/>
        <v>2526.1601682158703</v>
      </c>
      <c r="E85" s="2">
        <f t="shared" si="11"/>
        <v>15246</v>
      </c>
      <c r="F85" s="1">
        <f t="shared" si="13"/>
        <v>2526.080123232206</v>
      </c>
      <c r="G85" s="1">
        <f t="shared" si="14"/>
        <v>3379.8597856050956</v>
      </c>
      <c r="H85" s="1">
        <f t="shared" si="15"/>
        <v>51.001105155357322</v>
      </c>
      <c r="I85" s="1">
        <f t="shared" si="12"/>
        <v>1.1051553573224737E-3</v>
      </c>
    </row>
    <row r="86" spans="2:9" x14ac:dyDescent="0.3">
      <c r="B86" s="1">
        <v>52</v>
      </c>
      <c r="C86" s="1">
        <f t="shared" si="16"/>
        <v>3253.1423263423735</v>
      </c>
      <c r="D86" s="1">
        <f t="shared" si="10"/>
        <v>2454.6196262273011</v>
      </c>
      <c r="E86" s="2">
        <f t="shared" si="11"/>
        <v>14937</v>
      </c>
      <c r="F86" s="1">
        <f t="shared" si="13"/>
        <v>2454.6131064155707</v>
      </c>
      <c r="G86" s="1">
        <f t="shared" si="14"/>
        <v>3253.1308745780016</v>
      </c>
      <c r="H86" s="1">
        <f t="shared" si="15"/>
        <v>52.000092611574644</v>
      </c>
      <c r="I86" s="1">
        <f t="shared" si="12"/>
        <v>9.2611574643797212E-5</v>
      </c>
    </row>
    <row r="87" spans="2:9" x14ac:dyDescent="0.3">
      <c r="B87" s="1">
        <v>53</v>
      </c>
      <c r="C87" s="1">
        <f t="shared" si="16"/>
        <v>3131.7775867658347</v>
      </c>
      <c r="D87" s="1">
        <f t="shared" si="10"/>
        <v>2384.884731768554</v>
      </c>
      <c r="E87" s="2">
        <f t="shared" si="11"/>
        <v>14631</v>
      </c>
      <c r="F87" s="1">
        <f t="shared" si="13"/>
        <v>2384.9843064334445</v>
      </c>
      <c r="G87" s="1">
        <f t="shared" si="14"/>
        <v>3131.9492991306197</v>
      </c>
      <c r="H87" s="1">
        <f t="shared" si="15"/>
        <v>52.99855384520464</v>
      </c>
      <c r="I87" s="1">
        <f t="shared" si="12"/>
        <v>-1.4461547953601439E-3</v>
      </c>
    </row>
    <row r="88" spans="2:9" x14ac:dyDescent="0.3">
      <c r="B88" s="1">
        <v>54</v>
      </c>
      <c r="C88" s="1">
        <f t="shared" si="16"/>
        <v>3015.6414531949631</v>
      </c>
      <c r="D88" s="1">
        <f t="shared" si="10"/>
        <v>2316.9364829535239</v>
      </c>
      <c r="E88" s="2">
        <f t="shared" si="11"/>
        <v>14327</v>
      </c>
      <c r="F88" s="1">
        <f t="shared" si="13"/>
        <v>2316.91120636306</v>
      </c>
      <c r="G88" s="1">
        <f t="shared" si="14"/>
        <v>3015.598633041835</v>
      </c>
      <c r="H88" s="1">
        <f t="shared" si="15"/>
        <v>54.000377249887322</v>
      </c>
      <c r="I88" s="1">
        <f t="shared" si="12"/>
        <v>3.7724988732179554E-4</v>
      </c>
    </row>
    <row r="89" spans="2:9" x14ac:dyDescent="0.3">
      <c r="B89" s="1">
        <v>55</v>
      </c>
      <c r="C89" s="1">
        <f t="shared" si="16"/>
        <v>2904.4808671529709</v>
      </c>
      <c r="D89" s="1">
        <f t="shared" si="10"/>
        <v>2250.7537475188392</v>
      </c>
      <c r="E89" s="2">
        <f t="shared" si="11"/>
        <v>14027</v>
      </c>
      <c r="F89" s="1">
        <f t="shared" si="13"/>
        <v>2250.7839214146825</v>
      </c>
      <c r="G89" s="1">
        <f t="shared" si="14"/>
        <v>2904.5311146177014</v>
      </c>
      <c r="H89" s="1">
        <f t="shared" si="15"/>
        <v>54.999538320593103</v>
      </c>
      <c r="I89" s="1">
        <f t="shared" si="12"/>
        <v>-4.6167940689656461E-4</v>
      </c>
    </row>
    <row r="90" spans="2:9" x14ac:dyDescent="0.3">
      <c r="B90" s="1">
        <v>56</v>
      </c>
      <c r="C90" s="1">
        <f t="shared" si="16"/>
        <v>2798.0562847815195</v>
      </c>
      <c r="D90" s="1">
        <f t="shared" si="10"/>
        <v>2186.3134702015309</v>
      </c>
      <c r="E90" s="2">
        <f t="shared" si="11"/>
        <v>13730</v>
      </c>
      <c r="F90" s="1">
        <f t="shared" si="13"/>
        <v>2186.3216974455031</v>
      </c>
      <c r="G90" s="1">
        <f t="shared" si="14"/>
        <v>2798.0697602187397</v>
      </c>
      <c r="H90" s="1">
        <f t="shared" si="15"/>
        <v>55.999870952898732</v>
      </c>
      <c r="I90" s="1">
        <f t="shared" si="12"/>
        <v>-1.2904710126804275E-4</v>
      </c>
    </row>
    <row r="91" spans="2:9" x14ac:dyDescent="0.3">
      <c r="B91" s="1">
        <v>57</v>
      </c>
      <c r="C91" s="1">
        <f t="shared" si="16"/>
        <v>2696.1408905926214</v>
      </c>
      <c r="D91" s="1">
        <f t="shared" si="10"/>
        <v>2123.5908720817392</v>
      </c>
      <c r="E91" s="2">
        <f t="shared" si="11"/>
        <v>13437</v>
      </c>
      <c r="F91" s="1">
        <f t="shared" si="13"/>
        <v>2123.6841062150756</v>
      </c>
      <c r="G91" s="1">
        <f t="shared" si="14"/>
        <v>2696.2911783297582</v>
      </c>
      <c r="H91" s="1">
        <f t="shared" si="15"/>
        <v>56.998493524662649</v>
      </c>
      <c r="I91" s="1">
        <f t="shared" si="12"/>
        <v>-1.5064753373508211E-3</v>
      </c>
    </row>
    <row r="92" spans="2:9" x14ac:dyDescent="0.3">
      <c r="B92" s="1">
        <v>58</v>
      </c>
      <c r="C92" s="1">
        <f t="shared" si="16"/>
        <v>2598.5198605682604</v>
      </c>
      <c r="D92" s="1">
        <f t="shared" si="10"/>
        <v>2062.5596413919161</v>
      </c>
      <c r="E92" s="2">
        <f t="shared" si="11"/>
        <v>13147</v>
      </c>
      <c r="F92" s="1">
        <f t="shared" si="13"/>
        <v>2062.602455428198</v>
      </c>
      <c r="G92" s="1">
        <f t="shared" si="14"/>
        <v>2598.5878165303225</v>
      </c>
      <c r="H92" s="1">
        <f t="shared" si="15"/>
        <v>57.9992891310564</v>
      </c>
      <c r="I92" s="1">
        <f t="shared" si="12"/>
        <v>-7.1086894359950747E-4</v>
      </c>
    </row>
    <row r="93" spans="2:9" x14ac:dyDescent="0.3">
      <c r="B93" s="1">
        <v>59</v>
      </c>
      <c r="C93" s="1">
        <f t="shared" si="16"/>
        <v>2504.9896712918644</v>
      </c>
      <c r="D93" s="1">
        <f t="shared" si="10"/>
        <v>2003.1921154182603</v>
      </c>
      <c r="E93" s="2">
        <f t="shared" si="11"/>
        <v>12861</v>
      </c>
      <c r="F93" s="1">
        <f t="shared" si="13"/>
        <v>2003.2350095918332</v>
      </c>
      <c r="G93" s="1">
        <f t="shared" si="14"/>
        <v>2505.0567473154979</v>
      </c>
      <c r="H93" s="1">
        <f t="shared" si="15"/>
        <v>58.999267736368154</v>
      </c>
      <c r="I93" s="1">
        <f t="shared" si="12"/>
        <v>-7.3226363184630827E-4</v>
      </c>
    </row>
    <row r="94" spans="2:9" x14ac:dyDescent="0.3">
      <c r="B94" s="1">
        <v>60</v>
      </c>
      <c r="C94" s="1">
        <f t="shared" si="16"/>
        <v>2415.3574520327388</v>
      </c>
      <c r="D94" s="1">
        <f t="shared" si="10"/>
        <v>1945.4594532332837</v>
      </c>
      <c r="E94" s="2">
        <f t="shared" si="11"/>
        <v>12579</v>
      </c>
      <c r="F94" s="1">
        <f t="shared" si="13"/>
        <v>1945.5273068434803</v>
      </c>
      <c r="G94" s="1">
        <f t="shared" si="14"/>
        <v>2415.4620432154388</v>
      </c>
      <c r="H94" s="1">
        <f t="shared" si="15"/>
        <v>59.998808449059936</v>
      </c>
      <c r="I94" s="1">
        <f t="shared" si="12"/>
        <v>-1.1915509400637347E-3</v>
      </c>
    </row>
    <row r="95" spans="2:9" x14ac:dyDescent="0.3">
      <c r="B95" s="1">
        <v>61</v>
      </c>
      <c r="C95" s="1">
        <f t="shared" si="16"/>
        <v>2329.4403769237711</v>
      </c>
      <c r="D95" s="1">
        <f t="shared" si="10"/>
        <v>1889.3317991006604</v>
      </c>
      <c r="E95" s="2">
        <f t="shared" si="11"/>
        <v>12301</v>
      </c>
      <c r="F95" s="1">
        <f t="shared" si="13"/>
        <v>1889.4274049100402</v>
      </c>
      <c r="G95" s="1">
        <f t="shared" si="14"/>
        <v>2329.5857139036966</v>
      </c>
      <c r="H95" s="1">
        <f t="shared" si="15"/>
        <v>60.998272711196137</v>
      </c>
      <c r="I95" s="1">
        <f t="shared" si="12"/>
        <v>-1.7272888038633027E-3</v>
      </c>
    </row>
    <row r="96" spans="2:9" x14ac:dyDescent="0.3">
      <c r="B96" s="1">
        <v>62</v>
      </c>
      <c r="C96" s="1">
        <f t="shared" si="16"/>
        <v>2247.06509457532</v>
      </c>
      <c r="D96" s="1">
        <f t="shared" si="10"/>
        <v>1834.7784364848592</v>
      </c>
      <c r="E96" s="2">
        <f t="shared" si="11"/>
        <v>12026</v>
      </c>
      <c r="F96" s="1">
        <f t="shared" si="13"/>
        <v>1834.6880323763949</v>
      </c>
      <c r="G96" s="1">
        <f t="shared" si="14"/>
        <v>2246.9294984088083</v>
      </c>
      <c r="H96" s="1">
        <f t="shared" si="15"/>
        <v>62.001681579656804</v>
      </c>
      <c r="I96" s="1">
        <f t="shared" si="12"/>
        <v>1.6815796568039332E-3</v>
      </c>
    </row>
    <row r="97" spans="2:9" x14ac:dyDescent="0.3">
      <c r="B97" s="1">
        <v>63</v>
      </c>
      <c r="C97" s="1">
        <f t="shared" si="16"/>
        <v>2168.0671926555797</v>
      </c>
      <c r="D97" s="1">
        <f t="shared" si="10"/>
        <v>1781.7679326788932</v>
      </c>
      <c r="E97" s="2">
        <f t="shared" si="11"/>
        <v>11757</v>
      </c>
      <c r="F97" s="1">
        <f t="shared" si="13"/>
        <v>1781.8550102512966</v>
      </c>
      <c r="G97" s="1">
        <f t="shared" si="14"/>
        <v>2168.1961226943295</v>
      </c>
      <c r="H97" s="1">
        <f t="shared" si="15"/>
        <v>62.998333922818119</v>
      </c>
      <c r="I97" s="1">
        <f t="shared" si="12"/>
        <v>-1.6660771818806097E-3</v>
      </c>
    </row>
    <row r="98" spans="2:9" x14ac:dyDescent="0.3">
      <c r="B98" s="1">
        <v>64</v>
      </c>
      <c r="C98" s="1">
        <f t="shared" si="16"/>
        <v>2092.2906951411496</v>
      </c>
      <c r="D98" s="1">
        <f t="shared" si="10"/>
        <v>1730.2682741342473</v>
      </c>
      <c r="E98" s="2">
        <f t="shared" si="11"/>
        <v>11491</v>
      </c>
      <c r="F98" s="1">
        <f t="shared" si="13"/>
        <v>1730.2900292286934</v>
      </c>
      <c r="G98" s="1">
        <f t="shared" si="14"/>
        <v>2092.322506284112</v>
      </c>
      <c r="H98" s="1">
        <f t="shared" si="15"/>
        <v>63.999571835034089</v>
      </c>
      <c r="I98" s="1">
        <f t="shared" si="12"/>
        <v>-4.281649659105824E-4</v>
      </c>
    </row>
    <row r="99" spans="2:9" x14ac:dyDescent="0.3">
      <c r="B99" s="1">
        <v>65</v>
      </c>
      <c r="C99" s="1">
        <f t="shared" si="16"/>
        <v>2019.587590102137</v>
      </c>
      <c r="D99" s="1">
        <f t="shared" si="10"/>
        <v>1680.2469926382687</v>
      </c>
      <c r="E99" s="2">
        <f t="shared" si="11"/>
        <v>11230</v>
      </c>
      <c r="F99" s="1">
        <f t="shared" si="13"/>
        <v>1680.3378161780199</v>
      </c>
      <c r="G99" s="1">
        <f t="shared" si="14"/>
        <v>2019.7188047436891</v>
      </c>
      <c r="H99" s="1">
        <f t="shared" si="15"/>
        <v>64.998158000842523</v>
      </c>
      <c r="I99" s="1">
        <f t="shared" si="12"/>
        <v>-1.8419991574774031E-3</v>
      </c>
    </row>
    <row r="100" spans="2:9" x14ac:dyDescent="0.3">
      <c r="B100" s="1">
        <v>66</v>
      </c>
      <c r="C100" s="1">
        <f t="shared" si="16"/>
        <v>1949.8173860346196</v>
      </c>
      <c r="D100" s="1">
        <f t="shared" si="10"/>
        <v>1631.6712825363427</v>
      </c>
      <c r="E100" s="2">
        <f t="shared" si="11"/>
        <v>10973</v>
      </c>
      <c r="F100" s="1">
        <f t="shared" si="13"/>
        <v>1631.7622608165084</v>
      </c>
      <c r="G100" s="1">
        <f t="shared" si="14"/>
        <v>1949.9473027348806</v>
      </c>
      <c r="H100" s="1">
        <f t="shared" si="15"/>
        <v>65.998099772122714</v>
      </c>
      <c r="I100" s="1">
        <f t="shared" si="12"/>
        <v>-1.9002278772859427E-3</v>
      </c>
    </row>
    <row r="101" spans="2:9" x14ac:dyDescent="0.3">
      <c r="B101" s="1">
        <v>67</v>
      </c>
      <c r="C101" s="1">
        <f t="shared" si="16"/>
        <v>1882.8466948911193</v>
      </c>
      <c r="D101" s="1">
        <f t="shared" si="10"/>
        <v>1584.5081092400405</v>
      </c>
      <c r="E101" s="2">
        <f t="shared" si="11"/>
        <v>10720</v>
      </c>
      <c r="F101" s="1">
        <f t="shared" si="13"/>
        <v>1584.5241622456642</v>
      </c>
      <c r="G101" s="1">
        <f t="shared" si="14"/>
        <v>1882.869362106675</v>
      </c>
      <c r="H101" s="1">
        <f t="shared" si="15"/>
        <v>66.9996550394157</v>
      </c>
      <c r="I101" s="1">
        <f t="shared" si="12"/>
        <v>-3.4496058430022458E-4</v>
      </c>
    </row>
    <row r="102" spans="2:9" x14ac:dyDescent="0.3">
      <c r="B102" s="1">
        <v>68</v>
      </c>
      <c r="C102" s="1">
        <f t="shared" si="16"/>
        <v>1818.548840087248</v>
      </c>
      <c r="D102" s="1">
        <f t="shared" si="10"/>
        <v>1538.7243092983849</v>
      </c>
      <c r="E102" s="2">
        <f t="shared" si="11"/>
        <v>10472</v>
      </c>
      <c r="F102" s="1">
        <f t="shared" si="13"/>
        <v>1538.7694340579292</v>
      </c>
      <c r="G102" s="1">
        <f t="shared" si="14"/>
        <v>1818.6118698286568</v>
      </c>
      <c r="H102" s="1">
        <f t="shared" si="15"/>
        <v>67.999000095980193</v>
      </c>
      <c r="I102" s="1">
        <f t="shared" si="12"/>
        <v>-9.9990401980676324E-4</v>
      </c>
    </row>
    <row r="103" spans="2:9" x14ac:dyDescent="0.3">
      <c r="B103" s="1">
        <v>69</v>
      </c>
      <c r="C103" s="1">
        <f t="shared" si="16"/>
        <v>1756.8034878809499</v>
      </c>
      <c r="D103" s="1">
        <f t="shared" si="10"/>
        <v>1494.286682338344</v>
      </c>
      <c r="E103" s="2">
        <f t="shared" si="11"/>
        <v>10228</v>
      </c>
      <c r="F103" s="1">
        <f t="shared" si="13"/>
        <v>1494.2745852757184</v>
      </c>
      <c r="G103" s="1">
        <f t="shared" si="14"/>
        <v>1756.7867670510223</v>
      </c>
      <c r="H103" s="1">
        <f t="shared" si="15"/>
        <v>69.000276872381733</v>
      </c>
      <c r="I103" s="1">
        <f t="shared" si="12"/>
        <v>2.7687238173257356E-4</v>
      </c>
    </row>
    <row r="104" spans="2:9" x14ac:dyDescent="0.3">
      <c r="B104" s="1">
        <v>70</v>
      </c>
      <c r="C104" s="1">
        <f t="shared" si="16"/>
        <v>1697.4963006304272</v>
      </c>
      <c r="D104" s="1">
        <f t="shared" si="10"/>
        <v>1451.1620752031715</v>
      </c>
      <c r="E104" s="2">
        <f t="shared" si="11"/>
        <v>9989</v>
      </c>
      <c r="F104" s="1">
        <f t="shared" si="13"/>
        <v>1451.1847739695802</v>
      </c>
      <c r="G104" s="1">
        <f t="shared" si="14"/>
        <v>1697.5273597572275</v>
      </c>
      <c r="H104" s="1">
        <f t="shared" si="15"/>
        <v>69.999466195395712</v>
      </c>
      <c r="I104" s="1">
        <f t="shared" si="12"/>
        <v>-5.338046042879796E-4</v>
      </c>
    </row>
    <row r="105" spans="2:9" x14ac:dyDescent="0.3">
      <c r="B105" s="1">
        <v>71</v>
      </c>
      <c r="C105" s="1">
        <f t="shared" si="16"/>
        <v>1640.5186105385515</v>
      </c>
      <c r="D105" s="1">
        <f t="shared" ref="D105:D136" si="17">1/(1/C105+1/B$6)</f>
        <v>1409.3174586339605</v>
      </c>
      <c r="E105" s="2">
        <f t="shared" ref="E105:E136" si="18">ROUND((B$1/B$3*B$4)/(B$5/D105+1),0)</f>
        <v>9754</v>
      </c>
      <c r="F105" s="1">
        <f t="shared" si="13"/>
        <v>1409.2841323073167</v>
      </c>
      <c r="G105" s="1">
        <f t="shared" si="14"/>
        <v>1640.4734529834075</v>
      </c>
      <c r="H105" s="1">
        <f t="shared" si="15"/>
        <v>71.00080915133924</v>
      </c>
      <c r="I105" s="1">
        <f t="shared" ref="I105:I136" si="19">H105-B105</f>
        <v>8.0915133924008842E-4</v>
      </c>
    </row>
    <row r="106" spans="2:9" x14ac:dyDescent="0.3">
      <c r="B106" s="1">
        <v>72</v>
      </c>
      <c r="C106" s="1">
        <f t="shared" si="16"/>
        <v>1585.7671125859447</v>
      </c>
      <c r="D106" s="1">
        <f t="shared" si="17"/>
        <v>1368.7199968513792</v>
      </c>
      <c r="E106" s="2">
        <f t="shared" si="18"/>
        <v>9524</v>
      </c>
      <c r="F106" s="1">
        <f t="shared" si="13"/>
        <v>1368.7170078250194</v>
      </c>
      <c r="G106" s="1">
        <f t="shared" si="14"/>
        <v>1585.763100417264</v>
      </c>
      <c r="H106" s="1">
        <f t="shared" si="15"/>
        <v>72.000075323845465</v>
      </c>
      <c r="I106" s="1">
        <f t="shared" si="19"/>
        <v>7.5323845464936312E-5</v>
      </c>
    </row>
    <row r="107" spans="2:9" x14ac:dyDescent="0.3">
      <c r="B107" s="1">
        <v>73</v>
      </c>
      <c r="C107" s="1">
        <f t="shared" si="16"/>
        <v>1533.1435754424506</v>
      </c>
      <c r="D107" s="1">
        <f t="shared" si="17"/>
        <v>1329.3371104015184</v>
      </c>
      <c r="E107" s="2">
        <f t="shared" si="18"/>
        <v>9298</v>
      </c>
      <c r="F107" s="1">
        <f t="shared" si="13"/>
        <v>1329.2745327744203</v>
      </c>
      <c r="G107" s="1">
        <f t="shared" si="14"/>
        <v>1533.0603394132784</v>
      </c>
      <c r="H107" s="1">
        <f t="shared" si="15"/>
        <v>73.001614014802215</v>
      </c>
      <c r="I107" s="1">
        <f t="shared" si="19"/>
        <v>1.6140148022145695E-3</v>
      </c>
    </row>
    <row r="108" spans="2:9" x14ac:dyDescent="0.3">
      <c r="B108" s="1">
        <v>74</v>
      </c>
      <c r="C108" s="1">
        <f t="shared" si="16"/>
        <v>1482.5545692281187</v>
      </c>
      <c r="D108" s="1">
        <f t="shared" si="17"/>
        <v>1291.1365326328939</v>
      </c>
      <c r="E108" s="2">
        <f t="shared" si="18"/>
        <v>9077</v>
      </c>
      <c r="F108" s="1">
        <f t="shared" si="13"/>
        <v>1291.1002106883502</v>
      </c>
      <c r="G108" s="1">
        <f t="shared" si="14"/>
        <v>1482.5066792856032</v>
      </c>
      <c r="H108" s="1">
        <f t="shared" si="15"/>
        <v>74.000966104861732</v>
      </c>
      <c r="I108" s="1">
        <f t="shared" si="19"/>
        <v>9.6610486173176469E-4</v>
      </c>
    </row>
    <row r="109" spans="2:9" x14ac:dyDescent="0.3">
      <c r="B109" s="1">
        <v>75</v>
      </c>
      <c r="C109" s="1">
        <f t="shared" si="16"/>
        <v>1433.91120907034</v>
      </c>
      <c r="D109" s="1">
        <f t="shared" si="17"/>
        <v>1254.0863601711731</v>
      </c>
      <c r="E109" s="2">
        <f t="shared" si="18"/>
        <v>8861</v>
      </c>
      <c r="F109" s="1">
        <f t="shared" si="13"/>
        <v>1254.1617756286607</v>
      </c>
      <c r="G109" s="1">
        <f t="shared" si="14"/>
        <v>1434.0098038102133</v>
      </c>
      <c r="H109" s="1">
        <f t="shared" si="15"/>
        <v>74.997933678930565</v>
      </c>
      <c r="I109" s="1">
        <f t="shared" si="19"/>
        <v>-2.0663210694351619E-3</v>
      </c>
    </row>
    <row r="110" spans="2:9" x14ac:dyDescent="0.3">
      <c r="B110" s="1">
        <v>76</v>
      </c>
      <c r="C110" s="1">
        <f t="shared" si="16"/>
        <v>1387.1289134738902</v>
      </c>
      <c r="D110" s="1">
        <f t="shared" si="17"/>
        <v>1218.1550977547654</v>
      </c>
      <c r="E110" s="2">
        <f t="shared" si="18"/>
        <v>8648</v>
      </c>
      <c r="F110" s="1">
        <f t="shared" si="13"/>
        <v>1218.0913791160874</v>
      </c>
      <c r="G110" s="1">
        <f t="shared" si="14"/>
        <v>1387.0462922141917</v>
      </c>
      <c r="H110" s="1">
        <f t="shared" si="15"/>
        <v>76.0018015424439</v>
      </c>
      <c r="I110" s="1">
        <f t="shared" si="19"/>
        <v>1.8015424438999617E-3</v>
      </c>
    </row>
    <row r="111" spans="2:9" x14ac:dyDescent="0.3">
      <c r="B111" s="1">
        <v>77</v>
      </c>
      <c r="C111" s="1">
        <f t="shared" si="16"/>
        <v>1342.1271765859735</v>
      </c>
      <c r="D111" s="1">
        <f t="shared" si="17"/>
        <v>1183.3116977885618</v>
      </c>
      <c r="E111" s="2">
        <f t="shared" si="18"/>
        <v>8441</v>
      </c>
      <c r="F111" s="1">
        <f t="shared" si="13"/>
        <v>1183.3699593892468</v>
      </c>
      <c r="G111" s="1">
        <f t="shared" si="14"/>
        <v>1342.2021270468001</v>
      </c>
      <c r="H111" s="1">
        <f t="shared" si="15"/>
        <v>76.998302574997183</v>
      </c>
      <c r="I111" s="1">
        <f t="shared" si="19"/>
        <v>-1.697425002816999E-3</v>
      </c>
    </row>
    <row r="112" spans="2:9" x14ac:dyDescent="0.3">
      <c r="B112" s="1">
        <v>78</v>
      </c>
      <c r="C112" s="1">
        <f t="shared" si="16"/>
        <v>1298.829353498867</v>
      </c>
      <c r="D112" s="1">
        <f t="shared" si="17"/>
        <v>1149.5255949649891</v>
      </c>
      <c r="E112" s="2">
        <f t="shared" si="18"/>
        <v>8237</v>
      </c>
      <c r="F112" s="1">
        <f t="shared" si="13"/>
        <v>1149.4682935721748</v>
      </c>
      <c r="G112" s="1">
        <f t="shared" si="14"/>
        <v>1298.7562009832213</v>
      </c>
      <c r="H112" s="1">
        <f t="shared" si="15"/>
        <v>78.001723142134097</v>
      </c>
      <c r="I112" s="1">
        <f t="shared" si="19"/>
        <v>1.7231421340966335E-3</v>
      </c>
    </row>
    <row r="113" spans="2:9" x14ac:dyDescent="0.3">
      <c r="B113" s="1">
        <v>79</v>
      </c>
      <c r="C113" s="1">
        <f t="shared" si="16"/>
        <v>1257.1624577892878</v>
      </c>
      <c r="D113" s="1">
        <f t="shared" si="17"/>
        <v>1116.7667362918851</v>
      </c>
      <c r="E113" s="2">
        <f t="shared" si="18"/>
        <v>8038</v>
      </c>
      <c r="F113" s="1">
        <f t="shared" si="13"/>
        <v>1116.696188433313</v>
      </c>
      <c r="G113" s="1">
        <f t="shared" si="14"/>
        <v>1257.0730576379656</v>
      </c>
      <c r="H113" s="1">
        <f t="shared" si="15"/>
        <v>79.002187924966847</v>
      </c>
      <c r="I113" s="1">
        <f t="shared" si="19"/>
        <v>2.1879249668472767E-3</v>
      </c>
    </row>
    <row r="114" spans="2:9" x14ac:dyDescent="0.3">
      <c r="B114" s="1">
        <v>80</v>
      </c>
      <c r="C114" s="1">
        <f t="shared" si="16"/>
        <v>1217.0569705459302</v>
      </c>
      <c r="D114" s="1">
        <f t="shared" si="17"/>
        <v>1085.0056068554463</v>
      </c>
      <c r="E114" s="2">
        <f t="shared" si="18"/>
        <v>7844</v>
      </c>
      <c r="F114" s="1">
        <f t="shared" si="13"/>
        <v>1085.0276313739855</v>
      </c>
      <c r="G114" s="1">
        <f t="shared" si="14"/>
        <v>1217.0846823849565</v>
      </c>
      <c r="H114" s="1">
        <f t="shared" si="15"/>
        <v>79.999296400135336</v>
      </c>
      <c r="I114" s="1">
        <f t="shared" si="19"/>
        <v>-7.0359986466428381E-4</v>
      </c>
    </row>
    <row r="115" spans="2:9" x14ac:dyDescent="0.3">
      <c r="B115" s="1">
        <v>81</v>
      </c>
      <c r="C115" s="1">
        <f t="shared" si="16"/>
        <v>1178.4466601855613</v>
      </c>
      <c r="D115" s="1">
        <f t="shared" si="17"/>
        <v>1054.2132516343727</v>
      </c>
      <c r="E115" s="2">
        <f t="shared" si="18"/>
        <v>7654</v>
      </c>
      <c r="F115" s="1">
        <f t="shared" si="13"/>
        <v>1054.2766317952157</v>
      </c>
      <c r="G115" s="1">
        <f t="shared" si="14"/>
        <v>1178.525859118743</v>
      </c>
      <c r="H115" s="1">
        <f t="shared" si="15"/>
        <v>80.997910215434558</v>
      </c>
      <c r="I115" s="1">
        <f t="shared" si="19"/>
        <v>-2.0897845654417324E-3</v>
      </c>
    </row>
    <row r="116" spans="2:9" x14ac:dyDescent="0.3">
      <c r="B116" s="1">
        <v>82</v>
      </c>
      <c r="C116" s="1">
        <f t="shared" si="16"/>
        <v>1141.2684124033854</v>
      </c>
      <c r="D116" s="1">
        <f t="shared" si="17"/>
        <v>1024.3612936681702</v>
      </c>
      <c r="E116" s="2">
        <f t="shared" si="18"/>
        <v>7468</v>
      </c>
      <c r="F116" s="1">
        <f t="shared" si="13"/>
        <v>1024.4234537491702</v>
      </c>
      <c r="G116" s="1">
        <f t="shared" si="14"/>
        <v>1141.3455709172022</v>
      </c>
      <c r="H116" s="1">
        <f t="shared" si="15"/>
        <v>81.997885849447698</v>
      </c>
      <c r="I116" s="1">
        <f t="shared" si="19"/>
        <v>-2.1141505523019077E-3</v>
      </c>
    </row>
    <row r="117" spans="2:9" x14ac:dyDescent="0.3">
      <c r="B117" s="1">
        <v>83</v>
      </c>
      <c r="C117" s="1">
        <f t="shared" si="16"/>
        <v>1105.4620696457916</v>
      </c>
      <c r="D117" s="1">
        <f t="shared" si="17"/>
        <v>995.42194886903098</v>
      </c>
      <c r="E117" s="2">
        <f t="shared" si="18"/>
        <v>7286</v>
      </c>
      <c r="F117" s="1">
        <f t="shared" si="13"/>
        <v>995.44916316940794</v>
      </c>
      <c r="G117" s="1">
        <f t="shared" si="14"/>
        <v>1105.4956334943461</v>
      </c>
      <c r="H117" s="1">
        <f t="shared" si="15"/>
        <v>82.999045588663762</v>
      </c>
      <c r="I117" s="1">
        <f t="shared" si="19"/>
        <v>-9.5441133623808128E-4</v>
      </c>
    </row>
    <row r="118" spans="2:9" x14ac:dyDescent="0.3">
      <c r="B118" s="1">
        <v>84</v>
      </c>
      <c r="C118" s="1">
        <f t="shared" si="16"/>
        <v>1070.9702795329404</v>
      </c>
      <c r="D118" s="1">
        <f t="shared" si="17"/>
        <v>967.36803775262445</v>
      </c>
      <c r="E118" s="2">
        <f t="shared" si="18"/>
        <v>7108</v>
      </c>
      <c r="F118" s="1">
        <f t="shared" si="13"/>
        <v>967.33559487729383</v>
      </c>
      <c r="G118" s="1">
        <f t="shared" si="14"/>
        <v>1070.9305156169507</v>
      </c>
      <c r="H118" s="1">
        <f t="shared" si="15"/>
        <v>84.001175372431362</v>
      </c>
      <c r="I118" s="1">
        <f t="shared" si="19"/>
        <v>1.1753724313621206E-3</v>
      </c>
    </row>
    <row r="119" spans="2:9" x14ac:dyDescent="0.3">
      <c r="B119" s="1">
        <v>85</v>
      </c>
      <c r="C119" s="1">
        <f t="shared" si="16"/>
        <v>1037.7383516954023</v>
      </c>
      <c r="D119" s="1">
        <f t="shared" si="17"/>
        <v>940.17299434897836</v>
      </c>
      <c r="E119" s="2">
        <f t="shared" si="18"/>
        <v>6935</v>
      </c>
      <c r="F119" s="1">
        <f t="shared" si="13"/>
        <v>940.22145420759534</v>
      </c>
      <c r="G119" s="1">
        <f t="shared" si="14"/>
        <v>1037.7973914652237</v>
      </c>
      <c r="H119" s="1">
        <f t="shared" si="15"/>
        <v>84.998190866861592</v>
      </c>
      <c r="I119" s="1">
        <f t="shared" si="19"/>
        <v>-1.8091331384084697E-3</v>
      </c>
    </row>
    <row r="120" spans="2:9" x14ac:dyDescent="0.3">
      <c r="B120" s="1">
        <v>86</v>
      </c>
      <c r="C120" s="1">
        <f t="shared" si="16"/>
        <v>1005.7141225232421</v>
      </c>
      <c r="D120" s="1">
        <f t="shared" si="17"/>
        <v>913.8108725403323</v>
      </c>
      <c r="E120" s="2">
        <f t="shared" si="18"/>
        <v>6765</v>
      </c>
      <c r="F120" s="1">
        <f t="shared" si="13"/>
        <v>913.77660189552307</v>
      </c>
      <c r="G120" s="1">
        <f t="shared" si="14"/>
        <v>1005.6726121065335</v>
      </c>
      <c r="H120" s="1">
        <f t="shared" si="15"/>
        <v>86.001321226500409</v>
      </c>
      <c r="I120" s="1">
        <f t="shared" si="19"/>
        <v>1.3212265004085566E-3</v>
      </c>
    </row>
    <row r="121" spans="2:9" x14ac:dyDescent="0.3">
      <c r="B121" s="1">
        <v>87</v>
      </c>
      <c r="C121" s="1">
        <f t="shared" si="16"/>
        <v>974.84782735787905</v>
      </c>
      <c r="D121" s="1">
        <f t="shared" si="17"/>
        <v>888.25635005872061</v>
      </c>
      <c r="E121" s="2">
        <f t="shared" si="18"/>
        <v>6600</v>
      </c>
      <c r="F121" s="1">
        <f t="shared" si="13"/>
        <v>888.29619587233969</v>
      </c>
      <c r="G121" s="1">
        <f t="shared" si="14"/>
        <v>974.89582076837905</v>
      </c>
      <c r="H121" s="1">
        <f t="shared" si="15"/>
        <v>86.998417063708985</v>
      </c>
      <c r="I121" s="1">
        <f t="shared" si="19"/>
        <v>-1.5829362910153577E-3</v>
      </c>
    </row>
    <row r="122" spans="2:9" x14ac:dyDescent="0.3">
      <c r="B122" s="1">
        <v>88</v>
      </c>
      <c r="C122" s="1">
        <f t="shared" si="16"/>
        <v>945.09197968677529</v>
      </c>
      <c r="D122" s="1">
        <f t="shared" si="17"/>
        <v>863.48473036205746</v>
      </c>
      <c r="E122" s="2">
        <f t="shared" si="18"/>
        <v>6438</v>
      </c>
      <c r="F122" s="1">
        <f t="shared" si="13"/>
        <v>863.45603306517717</v>
      </c>
      <c r="G122" s="1">
        <f t="shared" si="14"/>
        <v>945.05760185692407</v>
      </c>
      <c r="H122" s="1">
        <f t="shared" si="15"/>
        <v>88.00117750616181</v>
      </c>
      <c r="I122" s="1">
        <f t="shared" si="19"/>
        <v>1.1775061618095606E-3</v>
      </c>
    </row>
    <row r="123" spans="2:9" x14ac:dyDescent="0.3">
      <c r="B123" s="1">
        <v>89</v>
      </c>
      <c r="C123" s="1">
        <f t="shared" si="16"/>
        <v>916.40125692873733</v>
      </c>
      <c r="D123" s="1">
        <f t="shared" si="17"/>
        <v>839.47194259380046</v>
      </c>
      <c r="E123" s="2">
        <f t="shared" si="18"/>
        <v>6280</v>
      </c>
      <c r="F123" s="1">
        <f t="shared" si="13"/>
        <v>839.39634061831111</v>
      </c>
      <c r="G123" s="1">
        <f t="shared" si="14"/>
        <v>916.31116444892416</v>
      </c>
      <c r="H123" s="1">
        <f t="shared" si="15"/>
        <v>89.003198858440953</v>
      </c>
      <c r="I123" s="1">
        <f t="shared" si="19"/>
        <v>3.198858440953245E-3</v>
      </c>
    </row>
    <row r="124" spans="2:9" x14ac:dyDescent="0.3">
      <c r="B124" s="1">
        <v>90</v>
      </c>
      <c r="C124" s="1">
        <f t="shared" si="16"/>
        <v>888.73239242357477</v>
      </c>
      <c r="D124" s="1">
        <f t="shared" si="17"/>
        <v>816.19453981802178</v>
      </c>
      <c r="E124" s="2">
        <f t="shared" si="18"/>
        <v>6127</v>
      </c>
      <c r="F124" s="1">
        <f t="shared" si="13"/>
        <v>816.25372431824235</v>
      </c>
      <c r="G124" s="1">
        <f t="shared" si="14"/>
        <v>888.80256467848426</v>
      </c>
      <c r="H124" s="1">
        <f t="shared" si="15"/>
        <v>89.997418415459549</v>
      </c>
      <c r="I124" s="1">
        <f t="shared" si="19"/>
        <v>-2.5815845404508764E-3</v>
      </c>
    </row>
    <row r="125" spans="2:9" x14ac:dyDescent="0.3">
      <c r="B125" s="1">
        <v>91</v>
      </c>
      <c r="C125" s="1">
        <f t="shared" si="16"/>
        <v>862.04407326392243</v>
      </c>
      <c r="D125" s="1">
        <f t="shared" si="17"/>
        <v>793.62969570872667</v>
      </c>
      <c r="E125" s="2">
        <f t="shared" si="18"/>
        <v>5976</v>
      </c>
      <c r="F125" s="1">
        <f t="shared" si="13"/>
        <v>793.56233935458999</v>
      </c>
      <c r="G125" s="1">
        <f t="shared" si="14"/>
        <v>861.96460412349984</v>
      </c>
      <c r="H125" s="1">
        <f t="shared" si="15"/>
        <v>91.003032869044603</v>
      </c>
      <c r="I125" s="1">
        <f t="shared" si="19"/>
        <v>3.0328690446026485E-3</v>
      </c>
    </row>
    <row r="126" spans="2:9" x14ac:dyDescent="0.3">
      <c r="B126" s="1">
        <v>92</v>
      </c>
      <c r="C126" s="1">
        <f t="shared" si="16"/>
        <v>836.29684362968771</v>
      </c>
      <c r="D126" s="1">
        <f t="shared" si="17"/>
        <v>771.75519985992253</v>
      </c>
      <c r="E126" s="2">
        <f t="shared" si="18"/>
        <v>5830</v>
      </c>
      <c r="F126" s="1">
        <f t="shared" si="13"/>
        <v>771.76145328529878</v>
      </c>
      <c r="G126" s="1">
        <f t="shared" si="14"/>
        <v>836.30418674000327</v>
      </c>
      <c r="H126" s="1">
        <f t="shared" si="15"/>
        <v>91.999710497316357</v>
      </c>
      <c r="I126" s="1">
        <f t="shared" si="19"/>
        <v>-2.8950268364269505E-4</v>
      </c>
    </row>
    <row r="127" spans="2:9" x14ac:dyDescent="0.3">
      <c r="B127" s="1">
        <v>93</v>
      </c>
      <c r="C127" s="1">
        <f t="shared" si="16"/>
        <v>811.45301330659458</v>
      </c>
      <c r="D127" s="1">
        <f t="shared" si="17"/>
        <v>750.54945187096382</v>
      </c>
      <c r="E127" s="2">
        <f t="shared" si="18"/>
        <v>5687</v>
      </c>
      <c r="F127" s="1">
        <f t="shared" si="13"/>
        <v>750.53988787301341</v>
      </c>
      <c r="G127" s="1">
        <f t="shared" si="14"/>
        <v>811.44183419849446</v>
      </c>
      <c r="H127" s="1">
        <f t="shared" si="15"/>
        <v>93.000458958033846</v>
      </c>
      <c r="I127" s="1">
        <f t="shared" si="19"/>
        <v>4.589580338461019E-4</v>
      </c>
    </row>
    <row r="128" spans="2:9" x14ac:dyDescent="0.3">
      <c r="B128" s="1">
        <v>94</v>
      </c>
      <c r="C128" s="1">
        <f t="shared" si="16"/>
        <v>787.4765710900017</v>
      </c>
      <c r="D128" s="1">
        <f t="shared" si="17"/>
        <v>729.99145435032221</v>
      </c>
      <c r="E128" s="2">
        <f t="shared" si="18"/>
        <v>5548</v>
      </c>
      <c r="F128" s="1">
        <f t="shared" si="13"/>
        <v>730.0353912003535</v>
      </c>
      <c r="G128" s="1">
        <f t="shared" si="14"/>
        <v>787.52770049128026</v>
      </c>
      <c r="H128" s="1">
        <f t="shared" si="15"/>
        <v>93.997830273838133</v>
      </c>
      <c r="I128" s="1">
        <f t="shared" si="19"/>
        <v>-2.1697261618669472E-3</v>
      </c>
    </row>
    <row r="129" spans="2:9" x14ac:dyDescent="0.3">
      <c r="B129" s="1">
        <v>95</v>
      </c>
      <c r="C129" s="1">
        <f t="shared" si="16"/>
        <v>764.33310279354691</v>
      </c>
      <c r="D129" s="1">
        <f t="shared" si="17"/>
        <v>710.06080497006178</v>
      </c>
      <c r="E129" s="2">
        <f t="shared" si="18"/>
        <v>5412</v>
      </c>
      <c r="F129" s="1">
        <f t="shared" si="13"/>
        <v>710.09019113278441</v>
      </c>
      <c r="G129" s="1">
        <f t="shared" si="14"/>
        <v>764.36715290282325</v>
      </c>
      <c r="H129" s="1">
        <f t="shared" si="15"/>
        <v>94.998503450915109</v>
      </c>
      <c r="I129" s="1">
        <f t="shared" si="19"/>
        <v>-1.4965490848908303E-3</v>
      </c>
    </row>
    <row r="130" spans="2:9" x14ac:dyDescent="0.3">
      <c r="B130" s="1">
        <v>96</v>
      </c>
      <c r="C130" s="1">
        <f t="shared" si="16"/>
        <v>741.98971359938162</v>
      </c>
      <c r="D130" s="1">
        <f t="shared" si="17"/>
        <v>690.73768769301751</v>
      </c>
      <c r="E130" s="2">
        <f t="shared" si="18"/>
        <v>5279</v>
      </c>
      <c r="F130" s="1">
        <f t="shared" si="13"/>
        <v>690.69568399711159</v>
      </c>
      <c r="G130" s="1">
        <f t="shared" si="14"/>
        <v>741.94124560928924</v>
      </c>
      <c r="H130" s="1">
        <f t="shared" si="15"/>
        <v>96.002208717338135</v>
      </c>
      <c r="I130" s="1">
        <f t="shared" si="19"/>
        <v>2.2087173381351022E-3</v>
      </c>
    </row>
    <row r="131" spans="2:9" x14ac:dyDescent="0.3">
      <c r="B131" s="1">
        <v>97</v>
      </c>
      <c r="C131" s="1">
        <f t="shared" si="16"/>
        <v>720.41495450281013</v>
      </c>
      <c r="D131" s="1">
        <f t="shared" si="17"/>
        <v>672.00286328489551</v>
      </c>
      <c r="E131" s="2">
        <f t="shared" si="18"/>
        <v>5150</v>
      </c>
      <c r="F131" s="1">
        <f t="shared" si="13"/>
        <v>671.98819468569627</v>
      </c>
      <c r="G131" s="1">
        <f t="shared" si="14"/>
        <v>720.3980963047826</v>
      </c>
      <c r="H131" s="1">
        <f t="shared" si="15"/>
        <v>97.000796123142095</v>
      </c>
      <c r="I131" s="1">
        <f t="shared" si="19"/>
        <v>7.9612314209498436E-4</v>
      </c>
    </row>
    <row r="132" spans="2:9" x14ac:dyDescent="0.3">
      <c r="B132" s="1">
        <v>98</v>
      </c>
      <c r="C132" s="1">
        <f t="shared" si="16"/>
        <v>699.57875261916683</v>
      </c>
      <c r="D132" s="1">
        <f t="shared" si="17"/>
        <v>653.83765921430859</v>
      </c>
      <c r="E132" s="2">
        <f t="shared" si="18"/>
        <v>5024</v>
      </c>
      <c r="F132" s="1">
        <f t="shared" si="13"/>
        <v>653.81356557873278</v>
      </c>
      <c r="G132" s="1">
        <f t="shared" si="14"/>
        <v>699.5511700588263</v>
      </c>
      <c r="H132" s="1">
        <f t="shared" si="15"/>
        <v>98.001348010088293</v>
      </c>
      <c r="I132" s="1">
        <f t="shared" si="19"/>
        <v>1.3480100882929946E-3</v>
      </c>
    </row>
    <row r="133" spans="2:9" x14ac:dyDescent="0.3">
      <c r="B133" s="1">
        <v>99</v>
      </c>
      <c r="C133" s="1">
        <f t="shared" si="16"/>
        <v>679.45234513486037</v>
      </c>
      <c r="D133" s="1">
        <f t="shared" si="17"/>
        <v>636.22395903512052</v>
      </c>
      <c r="E133" s="2">
        <f t="shared" si="18"/>
        <v>4901</v>
      </c>
      <c r="F133" s="1">
        <f t="shared" si="13"/>
        <v>636.16415520250905</v>
      </c>
      <c r="G133" s="1">
        <f t="shared" si="14"/>
        <v>679.38413887932404</v>
      </c>
      <c r="H133" s="1">
        <f t="shared" si="15"/>
        <v>99.003449279076051</v>
      </c>
      <c r="I133" s="1">
        <f t="shared" si="19"/>
        <v>3.4492790760509706E-3</v>
      </c>
    </row>
    <row r="134" spans="2:9" x14ac:dyDescent="0.3">
      <c r="B134" s="1">
        <v>100</v>
      </c>
      <c r="C134" s="1">
        <f t="shared" si="16"/>
        <v>660.0082166976332</v>
      </c>
      <c r="D134" s="1">
        <f t="shared" si="17"/>
        <v>619.14419133730962</v>
      </c>
      <c r="E134" s="2">
        <f t="shared" si="18"/>
        <v>4782</v>
      </c>
      <c r="F134" s="1">
        <f t="shared" si="13"/>
        <v>619.17500716144218</v>
      </c>
      <c r="G134" s="1">
        <f t="shared" si="14"/>
        <v>660.04323461329716</v>
      </c>
      <c r="H134" s="1">
        <f t="shared" si="15"/>
        <v>99.998168779386447</v>
      </c>
      <c r="I134" s="1">
        <f t="shared" si="19"/>
        <v>-1.8312206135533415E-3</v>
      </c>
    </row>
    <row r="135" spans="2:9" x14ac:dyDescent="0.3">
      <c r="B135" s="1">
        <v>101</v>
      </c>
      <c r="C135" s="1">
        <f t="shared" si="16"/>
        <v>641.22004005340114</v>
      </c>
      <c r="D135" s="1">
        <f t="shared" si="17"/>
        <v>602.5813183449435</v>
      </c>
      <c r="E135" s="2">
        <f t="shared" si="18"/>
        <v>4665</v>
      </c>
      <c r="F135" s="1">
        <f t="shared" si="13"/>
        <v>602.55351590843509</v>
      </c>
      <c r="G135" s="1">
        <f t="shared" si="14"/>
        <v>641.18855790077214</v>
      </c>
      <c r="H135" s="1">
        <f t="shared" si="15"/>
        <v>101.00170567100872</v>
      </c>
      <c r="I135" s="1">
        <f t="shared" si="19"/>
        <v>1.7056710087217652E-3</v>
      </c>
    </row>
    <row r="136" spans="2:9" x14ac:dyDescent="0.3">
      <c r="B136" s="1">
        <v>102</v>
      </c>
      <c r="C136" s="1">
        <f t="shared" si="16"/>
        <v>623.06261974857978</v>
      </c>
      <c r="D136" s="1">
        <f t="shared" si="17"/>
        <v>586.51882423274844</v>
      </c>
      <c r="E136" s="2">
        <f t="shared" si="18"/>
        <v>4552</v>
      </c>
      <c r="F136" s="1">
        <f t="shared" si="13"/>
        <v>586.5770207155382</v>
      </c>
      <c r="G136" s="1">
        <f t="shared" si="14"/>
        <v>623.12829457082933</v>
      </c>
      <c r="H136" s="1">
        <f t="shared" si="15"/>
        <v>101.9963220172304</v>
      </c>
      <c r="I136" s="1">
        <f t="shared" si="19"/>
        <v>-3.6779827696022949E-3</v>
      </c>
    </row>
    <row r="137" spans="2:9" x14ac:dyDescent="0.3">
      <c r="B137" s="1">
        <v>103</v>
      </c>
      <c r="C137" s="1">
        <f t="shared" si="16"/>
        <v>605.51183872759282</v>
      </c>
      <c r="D137" s="1">
        <f t="shared" ref="D137:D168" si="20">1/(1/C137+1/B$6)</f>
        <v>570.94070322610639</v>
      </c>
      <c r="E137" s="2">
        <f t="shared" ref="E137:E168" si="21">ROUND((B$1/B$3*B$4)/(B$5/D137+1),0)</f>
        <v>4441</v>
      </c>
      <c r="F137" s="1">
        <f t="shared" si="13"/>
        <v>570.95619146534852</v>
      </c>
      <c r="G137" s="1">
        <f t="shared" si="14"/>
        <v>605.52925944468564</v>
      </c>
      <c r="H137" s="1">
        <f t="shared" si="15"/>
        <v>102.99899145757377</v>
      </c>
      <c r="I137" s="1">
        <f t="shared" ref="I137:I168" si="22">H137-B137</f>
        <v>-1.0085424262342713E-3</v>
      </c>
    </row>
    <row r="138" spans="2:9" x14ac:dyDescent="0.3">
      <c r="B138" s="1">
        <v>104</v>
      </c>
      <c r="C138" s="1">
        <f t="shared" si="16"/>
        <v>588.54460766533714</v>
      </c>
      <c r="D138" s="1">
        <f t="shared" si="20"/>
        <v>555.83144754310581</v>
      </c>
      <c r="E138" s="2">
        <f t="shared" si="21"/>
        <v>4333</v>
      </c>
      <c r="F138" s="1">
        <f t="shared" ref="F138:F159" si="23">B$5 / (B$1 / ((E138/B$4)*B$3)- 1)</f>
        <v>555.82641325265047</v>
      </c>
      <c r="G138" s="1">
        <f t="shared" ref="G138:G159" si="24">1/(1/F138-1/B$6)</f>
        <v>588.53896335897571</v>
      </c>
      <c r="H138" s="1">
        <f t="shared" ref="H138:H159" si="25">1/(1/(I$1+273.15)+LOG(G138/B$6,2.7182818)*(1/B$2))-273.15</f>
        <v>104.00033937691552</v>
      </c>
      <c r="I138" s="1">
        <f t="shared" si="22"/>
        <v>3.393769155195514E-4</v>
      </c>
    </row>
    <row r="139" spans="2:9" x14ac:dyDescent="0.3">
      <c r="B139" s="1">
        <v>105</v>
      </c>
      <c r="C139" s="1">
        <f t="shared" ref="C139:C159" si="26">B$6*EXP((1/(B139+273.15)-1/(I$1+273.15))*$B$2)</f>
        <v>572.13881688391132</v>
      </c>
      <c r="D139" s="1">
        <f t="shared" si="20"/>
        <v>541.17603523157914</v>
      </c>
      <c r="E139" s="2">
        <f t="shared" si="21"/>
        <v>4228</v>
      </c>
      <c r="F139" s="1">
        <f t="shared" si="23"/>
        <v>541.18159023795431</v>
      </c>
      <c r="G139" s="1">
        <f t="shared" si="24"/>
        <v>572.14502572480274</v>
      </c>
      <c r="H139" s="1">
        <f t="shared" si="25"/>
        <v>104.99961619233767</v>
      </c>
      <c r="I139" s="1">
        <f t="shared" si="22"/>
        <v>-3.8380766233103714E-4</v>
      </c>
    </row>
    <row r="140" spans="2:9" x14ac:dyDescent="0.3">
      <c r="B140" s="1">
        <v>106</v>
      </c>
      <c r="C140" s="1">
        <f t="shared" si="26"/>
        <v>556.2732907117263</v>
      </c>
      <c r="D140" s="1">
        <f t="shared" si="20"/>
        <v>526.95991794867712</v>
      </c>
      <c r="E140" s="2">
        <f t="shared" si="21"/>
        <v>4126</v>
      </c>
      <c r="F140" s="1">
        <f t="shared" si="23"/>
        <v>527.01585991690604</v>
      </c>
      <c r="G140" s="1">
        <f t="shared" si="24"/>
        <v>556.33562995945567</v>
      </c>
      <c r="H140" s="1">
        <f t="shared" si="25"/>
        <v>105.99600580925312</v>
      </c>
      <c r="I140" s="1">
        <f t="shared" si="22"/>
        <v>-3.9941907468801219E-3</v>
      </c>
    </row>
    <row r="141" spans="2:9" x14ac:dyDescent="0.3">
      <c r="B141" s="1">
        <v>107</v>
      </c>
      <c r="C141" s="1">
        <f t="shared" si="26"/>
        <v>540.92774415148949</v>
      </c>
      <c r="D141" s="1">
        <f t="shared" si="20"/>
        <v>513.16900872564747</v>
      </c>
      <c r="E141" s="2">
        <f t="shared" si="21"/>
        <v>4026</v>
      </c>
      <c r="F141" s="1">
        <f t="shared" si="23"/>
        <v>513.18556554600866</v>
      </c>
      <c r="G141" s="1">
        <f t="shared" si="24"/>
        <v>540.94614065837879</v>
      </c>
      <c r="H141" s="1">
        <f t="shared" si="25"/>
        <v>106.99878217011121</v>
      </c>
      <c r="I141" s="1">
        <f t="shared" si="22"/>
        <v>-1.2178298887874917E-3</v>
      </c>
    </row>
    <row r="142" spans="2:9" x14ac:dyDescent="0.3">
      <c r="B142" s="1">
        <v>108</v>
      </c>
      <c r="C142" s="1">
        <f t="shared" si="26"/>
        <v>526.08274173132236</v>
      </c>
      <c r="D142" s="1">
        <f t="shared" si="20"/>
        <v>499.78966975590453</v>
      </c>
      <c r="E142" s="2">
        <f t="shared" si="21"/>
        <v>3929</v>
      </c>
      <c r="F142" s="1">
        <f t="shared" si="23"/>
        <v>499.82440669990001</v>
      </c>
      <c r="G142" s="1">
        <f t="shared" si="24"/>
        <v>526.12122985642077</v>
      </c>
      <c r="H142" s="1">
        <f t="shared" si="25"/>
        <v>107.99736523385951</v>
      </c>
      <c r="I142" s="1">
        <f t="shared" si="22"/>
        <v>-2.6347661404884093E-3</v>
      </c>
    </row>
    <row r="143" spans="2:9" x14ac:dyDescent="0.3">
      <c r="B143" s="1">
        <v>109</v>
      </c>
      <c r="C143" s="1">
        <f t="shared" si="26"/>
        <v>511.71965842061525</v>
      </c>
      <c r="D143" s="1">
        <f t="shared" si="20"/>
        <v>486.80870024030031</v>
      </c>
      <c r="E143" s="2">
        <f t="shared" si="21"/>
        <v>3834</v>
      </c>
      <c r="F143" s="1">
        <f t="shared" si="23"/>
        <v>486.79018683369492</v>
      </c>
      <c r="G143" s="1">
        <f t="shared" si="24"/>
        <v>511.69920184034629</v>
      </c>
      <c r="H143" s="1">
        <f t="shared" si="25"/>
        <v>109.00144909356413</v>
      </c>
      <c r="I143" s="1">
        <f t="shared" si="22"/>
        <v>1.4490935641333635E-3</v>
      </c>
    </row>
    <row r="144" spans="2:9" x14ac:dyDescent="0.3">
      <c r="B144" s="1">
        <v>110</v>
      </c>
      <c r="C144" s="1">
        <f t="shared" si="26"/>
        <v>497.82064249906784</v>
      </c>
      <c r="D144" s="1">
        <f t="shared" si="20"/>
        <v>474.21332431962639</v>
      </c>
      <c r="E144" s="2">
        <f t="shared" si="21"/>
        <v>3742</v>
      </c>
      <c r="F144" s="1">
        <f t="shared" si="23"/>
        <v>474.21582103544233</v>
      </c>
      <c r="G144" s="1">
        <f t="shared" si="24"/>
        <v>497.82339398643512</v>
      </c>
      <c r="H144" s="1">
        <f t="shared" si="25"/>
        <v>109.99979990545239</v>
      </c>
      <c r="I144" s="1">
        <f t="shared" si="22"/>
        <v>-2.0009454760838707E-4</v>
      </c>
    </row>
    <row r="145" spans="2:9" x14ac:dyDescent="0.3">
      <c r="B145" s="1">
        <v>111</v>
      </c>
      <c r="C145" s="1">
        <f t="shared" si="26"/>
        <v>484.36858027381663</v>
      </c>
      <c r="D145" s="1">
        <f t="shared" si="20"/>
        <v>461.99117912083796</v>
      </c>
      <c r="E145" s="2">
        <f t="shared" si="21"/>
        <v>3652</v>
      </c>
      <c r="F145" s="1">
        <f t="shared" si="23"/>
        <v>461.9604876957564</v>
      </c>
      <c r="G145" s="1">
        <f t="shared" si="24"/>
        <v>484.33484375884478</v>
      </c>
      <c r="H145" s="1">
        <f t="shared" si="25"/>
        <v>111.00255047460439</v>
      </c>
      <c r="I145" s="1">
        <f t="shared" si="22"/>
        <v>2.5504746043907289E-3</v>
      </c>
    </row>
    <row r="146" spans="2:9" x14ac:dyDescent="0.3">
      <c r="B146" s="1">
        <v>112</v>
      </c>
      <c r="C146" s="1">
        <f t="shared" si="26"/>
        <v>471.34706254560405</v>
      </c>
      <c r="D146" s="1">
        <f t="shared" si="20"/>
        <v>450.13030294023957</v>
      </c>
      <c r="E146" s="2">
        <f t="shared" si="21"/>
        <v>3565</v>
      </c>
      <c r="F146" s="1">
        <f t="shared" si="23"/>
        <v>450.15637131200918</v>
      </c>
      <c r="G146" s="1">
        <f t="shared" si="24"/>
        <v>471.37564636108505</v>
      </c>
      <c r="H146" s="1">
        <f t="shared" si="25"/>
        <v>111.99777015901628</v>
      </c>
      <c r="I146" s="1">
        <f t="shared" si="22"/>
        <v>-2.2298409837162581E-3</v>
      </c>
    </row>
    <row r="147" spans="2:9" x14ac:dyDescent="0.3">
      <c r="B147" s="1">
        <v>113</v>
      </c>
      <c r="C147" s="1">
        <f t="shared" si="26"/>
        <v>458.74035273060008</v>
      </c>
      <c r="D147" s="1">
        <f t="shared" si="20"/>
        <v>438.6191235838748</v>
      </c>
      <c r="E147" s="2">
        <f t="shared" si="21"/>
        <v>3480</v>
      </c>
      <c r="F147" s="1">
        <f t="shared" si="23"/>
        <v>438.6639434042396</v>
      </c>
      <c r="G147" s="1">
        <f t="shared" si="24"/>
        <v>458.78937923286679</v>
      </c>
      <c r="H147" s="1">
        <f t="shared" si="25"/>
        <v>112.99604909367912</v>
      </c>
      <c r="I147" s="1">
        <f t="shared" si="22"/>
        <v>-3.9509063208811313E-3</v>
      </c>
    </row>
    <row r="148" spans="2:9" x14ac:dyDescent="0.3">
      <c r="B148" s="1">
        <v>114</v>
      </c>
      <c r="C148" s="1">
        <f t="shared" si="26"/>
        <v>446.5333565498396</v>
      </c>
      <c r="D148" s="1">
        <f t="shared" si="20"/>
        <v>427.44644688265805</v>
      </c>
      <c r="E148" s="2">
        <f t="shared" si="21"/>
        <v>3397</v>
      </c>
      <c r="F148" s="1">
        <f t="shared" si="23"/>
        <v>427.48019120609541</v>
      </c>
      <c r="G148" s="1">
        <f t="shared" si="24"/>
        <v>446.57018187978656</v>
      </c>
      <c r="H148" s="1">
        <f t="shared" si="25"/>
        <v>113.996935652866</v>
      </c>
      <c r="I148" s="1">
        <f t="shared" si="22"/>
        <v>-3.0643471339999451E-3</v>
      </c>
    </row>
    <row r="149" spans="2:9" x14ac:dyDescent="0.3">
      <c r="B149" s="1">
        <v>115</v>
      </c>
      <c r="C149" s="1">
        <f t="shared" si="26"/>
        <v>434.71159320324182</v>
      </c>
      <c r="D149" s="1">
        <f t="shared" si="20"/>
        <v>416.60144539729851</v>
      </c>
      <c r="E149" s="2">
        <f t="shared" si="21"/>
        <v>3316</v>
      </c>
      <c r="F149" s="1">
        <f t="shared" si="23"/>
        <v>416.60219752215005</v>
      </c>
      <c r="G149" s="1">
        <f t="shared" si="24"/>
        <v>434.71241214095778</v>
      </c>
      <c r="H149" s="1">
        <f t="shared" si="25"/>
        <v>114.99993083395213</v>
      </c>
      <c r="I149" s="1">
        <f t="shared" si="22"/>
        <v>-6.9166047865110158E-5</v>
      </c>
    </row>
    <row r="150" spans="2:9" x14ac:dyDescent="0.3">
      <c r="B150" s="1">
        <v>116</v>
      </c>
      <c r="C150" s="1">
        <f t="shared" si="26"/>
        <v>423.26116794986268</v>
      </c>
      <c r="D150" s="1">
        <f t="shared" si="20"/>
        <v>406.07364732578543</v>
      </c>
      <c r="E150" s="2">
        <f t="shared" si="21"/>
        <v>3237</v>
      </c>
      <c r="F150" s="1">
        <f t="shared" si="23"/>
        <v>406.02713874513131</v>
      </c>
      <c r="G150" s="1">
        <f t="shared" si="24"/>
        <v>423.21063923879382</v>
      </c>
      <c r="H150" s="1">
        <f t="shared" si="25"/>
        <v>116.00448533304814</v>
      </c>
      <c r="I150" s="1">
        <f t="shared" si="22"/>
        <v>4.4853330481373632E-3</v>
      </c>
    </row>
    <row r="151" spans="2:9" x14ac:dyDescent="0.3">
      <c r="B151" s="1">
        <v>117</v>
      </c>
      <c r="C151" s="1">
        <f t="shared" si="26"/>
        <v>412.16874602049023</v>
      </c>
      <c r="D151" s="1">
        <f t="shared" si="20"/>
        <v>395.85292562418402</v>
      </c>
      <c r="E151" s="2">
        <f t="shared" si="21"/>
        <v>3161</v>
      </c>
      <c r="F151" s="1">
        <f t="shared" si="23"/>
        <v>395.88551777764849</v>
      </c>
      <c r="G151" s="1">
        <f t="shared" si="24"/>
        <v>412.20408035582085</v>
      </c>
      <c r="H151" s="1">
        <f t="shared" si="25"/>
        <v>116.99676500820811</v>
      </c>
      <c r="I151" s="1">
        <f t="shared" si="22"/>
        <v>-3.2349917918850224E-3</v>
      </c>
    </row>
    <row r="152" spans="2:9" x14ac:dyDescent="0.3">
      <c r="B152" s="1">
        <v>118</v>
      </c>
      <c r="C152" s="1">
        <f t="shared" si="26"/>
        <v>401.42152779280389</v>
      </c>
      <c r="D152" s="1">
        <f t="shared" si="20"/>
        <v>385.92948734958742</v>
      </c>
      <c r="E152" s="2">
        <f t="shared" si="21"/>
        <v>3086</v>
      </c>
      <c r="F152" s="1">
        <f t="shared" si="23"/>
        <v>385.90782010363654</v>
      </c>
      <c r="G152" s="1">
        <f t="shared" si="24"/>
        <v>401.39808614545285</v>
      </c>
      <c r="H152" s="1">
        <f t="shared" si="25"/>
        <v>118.00221727230593</v>
      </c>
      <c r="I152" s="1">
        <f t="shared" si="22"/>
        <v>2.2172723059270538E-3</v>
      </c>
    </row>
    <row r="153" spans="2:9" x14ac:dyDescent="0.3">
      <c r="B153" s="1">
        <v>119</v>
      </c>
      <c r="C153" s="1">
        <f t="shared" si="26"/>
        <v>391.00722516327136</v>
      </c>
      <c r="D153" s="1">
        <f t="shared" si="20"/>
        <v>376.29386323242363</v>
      </c>
      <c r="E153" s="2">
        <f t="shared" si="21"/>
        <v>3014</v>
      </c>
      <c r="F153" s="1">
        <f t="shared" si="23"/>
        <v>376.35758892755092</v>
      </c>
      <c r="G153" s="1">
        <f t="shared" si="24"/>
        <v>391.0760321835462</v>
      </c>
      <c r="H153" s="1">
        <f t="shared" si="25"/>
        <v>118.9932903096975</v>
      </c>
      <c r="I153" s="1">
        <f t="shared" si="22"/>
        <v>-6.7096903025003485E-3</v>
      </c>
    </row>
    <row r="154" spans="2:9" x14ac:dyDescent="0.3">
      <c r="B154" s="1">
        <v>120</v>
      </c>
      <c r="C154" s="1">
        <f t="shared" si="26"/>
        <v>380.91403905358931</v>
      </c>
      <c r="D154" s="1">
        <f t="shared" si="20"/>
        <v>366.9368974837563</v>
      </c>
      <c r="E154" s="2">
        <f t="shared" si="21"/>
        <v>2943</v>
      </c>
      <c r="F154" s="1">
        <f t="shared" si="23"/>
        <v>366.96708435807261</v>
      </c>
      <c r="G154" s="1">
        <f t="shared" si="24"/>
        <v>380.94656955048782</v>
      </c>
      <c r="H154" s="1">
        <f t="shared" si="25"/>
        <v>119.9967276211396</v>
      </c>
      <c r="I154" s="1">
        <f t="shared" si="22"/>
        <v>-3.272378860401659E-3</v>
      </c>
    </row>
    <row r="155" spans="2:9" x14ac:dyDescent="0.3">
      <c r="B155" s="1">
        <v>121</v>
      </c>
      <c r="C155" s="1">
        <f t="shared" si="26"/>
        <v>371.13063799296674</v>
      </c>
      <c r="D155" s="1">
        <f t="shared" si="20"/>
        <v>357.84973784187952</v>
      </c>
      <c r="E155" s="2">
        <f t="shared" si="21"/>
        <v>2874</v>
      </c>
      <c r="F155" s="1">
        <f t="shared" si="23"/>
        <v>357.86676068737819</v>
      </c>
      <c r="G155" s="1">
        <f t="shared" si="24"/>
        <v>371.14894785761135</v>
      </c>
      <c r="H155" s="1">
        <f t="shared" si="25"/>
        <v>120.99810047774054</v>
      </c>
      <c r="I155" s="1">
        <f t="shared" si="22"/>
        <v>-1.8995222594639927E-3</v>
      </c>
    </row>
    <row r="156" spans="2:9" x14ac:dyDescent="0.3">
      <c r="B156" s="1">
        <v>122</v>
      </c>
      <c r="C156" s="1">
        <f t="shared" si="26"/>
        <v>361.6461377207699</v>
      </c>
      <c r="D156" s="1">
        <f t="shared" si="20"/>
        <v>349.02382586124531</v>
      </c>
      <c r="E156" s="2">
        <f t="shared" si="21"/>
        <v>2807</v>
      </c>
      <c r="F156" s="1">
        <f t="shared" si="23"/>
        <v>349.05431802894805</v>
      </c>
      <c r="G156" s="1">
        <f t="shared" si="24"/>
        <v>361.67887534691755</v>
      </c>
      <c r="H156" s="1">
        <f t="shared" si="25"/>
        <v>121.99649589977696</v>
      </c>
      <c r="I156" s="1">
        <f t="shared" si="22"/>
        <v>-3.5041002230400409E-3</v>
      </c>
    </row>
    <row r="157" spans="2:9" x14ac:dyDescent="0.3">
      <c r="B157" s="1">
        <v>123</v>
      </c>
      <c r="C157" s="1">
        <f t="shared" si="26"/>
        <v>352.45008175713804</v>
      </c>
      <c r="D157" s="1">
        <f t="shared" si="20"/>
        <v>340.45088744568585</v>
      </c>
      <c r="E157" s="2">
        <f t="shared" si="21"/>
        <v>2741</v>
      </c>
      <c r="F157" s="1">
        <f t="shared" si="23"/>
        <v>340.3965304163446</v>
      </c>
      <c r="G157" s="1">
        <f t="shared" si="24"/>
        <v>352.39182590485382</v>
      </c>
      <c r="H157" s="1">
        <f t="shared" si="25"/>
        <v>123.00643540237485</v>
      </c>
      <c r="I157" s="1">
        <f t="shared" si="22"/>
        <v>6.4354023748478539E-3</v>
      </c>
    </row>
    <row r="158" spans="2:9" x14ac:dyDescent="0.3">
      <c r="B158" s="1">
        <v>124</v>
      </c>
      <c r="C158" s="1">
        <f t="shared" si="26"/>
        <v>343.53242289203422</v>
      </c>
      <c r="D158" s="1">
        <f t="shared" si="20"/>
        <v>332.1229236268814</v>
      </c>
      <c r="E158" s="2">
        <f t="shared" si="21"/>
        <v>2678</v>
      </c>
      <c r="F158" s="1">
        <f t="shared" si="23"/>
        <v>332.15360561374462</v>
      </c>
      <c r="G158" s="1">
        <f t="shared" si="24"/>
        <v>343.56524924373372</v>
      </c>
      <c r="H158" s="1">
        <f t="shared" si="25"/>
        <v>123.99626355819686</v>
      </c>
      <c r="I158" s="1">
        <f t="shared" si="22"/>
        <v>-3.736441803141588E-3</v>
      </c>
    </row>
    <row r="159" spans="2:9" x14ac:dyDescent="0.3">
      <c r="B159" s="1">
        <v>125</v>
      </c>
      <c r="C159" s="1">
        <f t="shared" si="26"/>
        <v>334.88350554592427</v>
      </c>
      <c r="D159" s="1">
        <f t="shared" si="20"/>
        <v>324.0322015881635</v>
      </c>
      <c r="E159" s="2">
        <f t="shared" si="21"/>
        <v>2616</v>
      </c>
      <c r="F159" s="1">
        <f t="shared" si="23"/>
        <v>324.0617809543316</v>
      </c>
      <c r="G159" s="1">
        <f t="shared" si="24"/>
        <v>334.91509930940174</v>
      </c>
      <c r="H159" s="1">
        <f t="shared" si="25"/>
        <v>124.99629240522825</v>
      </c>
      <c r="I159" s="1">
        <f t="shared" si="22"/>
        <v>-3.7075947717539748E-3</v>
      </c>
    </row>
  </sheetData>
  <mergeCells count="4">
    <mergeCell ref="B7:E7"/>
    <mergeCell ref="F7:H7"/>
    <mergeCell ref="I7:I8"/>
    <mergeCell ref="J2:U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Lexa</dc:creator>
  <cp:lastModifiedBy>Lexa</cp:lastModifiedBy>
  <dcterms:created xsi:type="dcterms:W3CDTF">2024-01-07T01:22:16Z</dcterms:created>
  <dcterms:modified xsi:type="dcterms:W3CDTF">2025-05-03T15:31:50Z</dcterms:modified>
</cp:coreProperties>
</file>